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casanovas\Desktop\PAGINA WEB\2022\07-JULIO 2022\"/>
    </mc:Choice>
  </mc:AlternateContent>
  <bookViews>
    <workbookView xWindow="0" yWindow="0" windowWidth="28800" windowHeight="12435" tabRatio="917" activeTab="1"/>
  </bookViews>
  <sheets>
    <sheet name="ESF - Situación Financiera" sheetId="1" r:id="rId1"/>
    <sheet name=" ERF-Rendimiento Financiero" sheetId="6" r:id="rId2"/>
  </sheets>
  <definedNames>
    <definedName name="_xlnm._FilterDatabase" localSheetId="1" hidden="1">' ERF-Rendimiento Financiero'!$A$8:$E$32</definedName>
    <definedName name="_xlnm._FilterDatabase" localSheetId="0" hidden="1">'ESF - Situación Financiera'!$A$6:$E$6</definedName>
    <definedName name="_xlnm.Print_Area" localSheetId="1">' ERF-Rendimiento Financiero'!$A$1:$D$32</definedName>
    <definedName name="_xlnm.Print_Area" localSheetId="0">'ESF - Situación Financiera'!$A$1:$E$65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22" i="6" l="1"/>
  <c r="D14" i="6" l="1"/>
  <c r="D25" i="6" s="1"/>
  <c r="D27" i="1"/>
  <c r="D17" i="1"/>
  <c r="D42" i="1"/>
  <c r="D28" i="1" l="1"/>
  <c r="A52" i="6" l="1"/>
  <c r="D52" i="1" l="1"/>
  <c r="D63" i="1" s="1"/>
  <c r="F33" i="1" l="1"/>
  <c r="F34" i="1"/>
  <c r="F35" i="1"/>
  <c r="F36" i="1"/>
  <c r="F37" i="1"/>
  <c r="F38" i="1"/>
  <c r="F39" i="1"/>
  <c r="F41" i="1"/>
  <c r="F51" i="1" l="1"/>
  <c r="F44" i="1" l="1"/>
  <c r="F56" i="1" l="1"/>
  <c r="F49" i="1"/>
  <c r="F48" i="1"/>
  <c r="F47" i="1"/>
  <c r="F45" i="1"/>
  <c r="F32" i="1"/>
  <c r="F26" i="1"/>
  <c r="F23" i="1"/>
  <c r="F46" i="1" l="1"/>
  <c r="F50" i="1"/>
  <c r="F25" i="1"/>
  <c r="F20" i="1"/>
  <c r="F22" i="1"/>
  <c r="F12" i="1"/>
  <c r="F21" i="1"/>
  <c r="F10" i="1"/>
  <c r="F11" i="1"/>
  <c r="F55" i="1"/>
  <c r="F16" i="1"/>
  <c r="F59" i="1"/>
  <c r="F9" i="1"/>
  <c r="F15" i="1"/>
  <c r="F13" i="1"/>
  <c r="D30" i="6"/>
  <c r="F42" i="1" l="1"/>
  <c r="F58" i="1"/>
  <c r="F17" i="1"/>
  <c r="F24" i="1"/>
  <c r="F52" i="1" l="1"/>
  <c r="F27" i="1" l="1"/>
  <c r="F57" i="1"/>
  <c r="F61" i="1" l="1"/>
  <c r="F28" i="1"/>
</calcChain>
</file>

<file path=xl/sharedStrings.xml><?xml version="1.0" encoding="utf-8"?>
<sst xmlns="http://schemas.openxmlformats.org/spreadsheetml/2006/main" count="92" uniqueCount="90">
  <si>
    <t>Activos</t>
  </si>
  <si>
    <t>Activos corrientes</t>
  </si>
  <si>
    <t>Porción corriente de documentos por cobrar (Nota 9)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</si>
  <si>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</si>
  <si>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</si>
  <si>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</si>
  <si>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</si>
  <si>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</si>
  <si>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</si>
  <si>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Total activos no corrientes</t>
  </si>
  <si>
    <t>Total activos</t>
  </si>
  <si>
    <t xml:space="preserve"> </t>
  </si>
  <si>
    <t>Pasivos</t>
  </si>
  <si>
    <t>Pasivos corrientes</t>
  </si>
  <si>
    <t>Sobregiro bancario (Nota 21)</t>
  </si>
  <si>
    <t>Préstamos a corto plazo (Nota 23)</t>
  </si>
  <si>
    <t>Parte corriente de préstamos a largo plazo (Nota 24)</t>
  </si>
  <si>
    <t>Provisiones a corto plazo (Nota 26)</t>
  </si>
  <si>
    <t>Beneficios a empleados a corto plazo (Nota 27)</t>
  </si>
  <si>
    <t>Pensiones (Nota 28)</t>
  </si>
  <si>
    <t>Total pasivos corrientes</t>
  </si>
  <si>
    <t>Pasivos no corrientes</t>
  </si>
  <si>
    <t>Cuentas por pagar a largo plazo (Nota 30)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</si>
  <si>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</si>
  <si>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</si>
  <si>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</si>
  <si>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</si>
  <si>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>Otros pasivos no corrientes (Nota 35)</t>
  </si>
  <si>
    <t xml:space="preserve">Total pasivos </t>
  </si>
  <si>
    <t>Reservas</t>
  </si>
  <si>
    <t>Intereses minoritarios</t>
  </si>
  <si>
    <t>Total activos netos/patrimonio</t>
  </si>
  <si>
    <t xml:space="preserve">Impuestos </t>
  </si>
  <si>
    <t>Deterioro del valor de propiedad, planta y equipo</t>
  </si>
  <si>
    <t>Atribuible a:</t>
  </si>
  <si>
    <t xml:space="preserve">Intereses minoritarios </t>
  </si>
  <si>
    <t>Total ingresos</t>
  </si>
  <si>
    <t>Total gastos</t>
  </si>
  <si>
    <t>Propietarios de la entidad controladora</t>
  </si>
  <si>
    <t>Inventarios (Nota 8)</t>
  </si>
  <si>
    <t>Total pasivos y activos netos/patrimonio</t>
  </si>
  <si>
    <t>Efectivo y equivalentes de efectivo (Nota 7)</t>
  </si>
  <si>
    <t>Resultados positivos (ahorro) / negativo (desahorro)</t>
  </si>
  <si>
    <t xml:space="preserve">Resultados acumulados </t>
  </si>
  <si>
    <t>Las notas en las páginas 7 a 20 son parte integral de estos Estados Financieros.</t>
  </si>
  <si>
    <t xml:space="preserve">                                Director Adm. Y Financiero</t>
  </si>
  <si>
    <t xml:space="preserve">            Jairo Espinal Nuñez </t>
  </si>
  <si>
    <t>Director Adm. Y Financiero</t>
  </si>
  <si>
    <t xml:space="preserve"> Director Adm. Y Financiero</t>
  </si>
  <si>
    <t xml:space="preserve">Capital </t>
  </si>
  <si>
    <t xml:space="preserve">Ingresos </t>
  </si>
  <si>
    <t xml:space="preserve">Gastos </t>
  </si>
  <si>
    <t>Inversiones a corto plazo (Nota 8)</t>
  </si>
  <si>
    <t>Cuenta por cobrar a corto plazo (Nota 9)</t>
  </si>
  <si>
    <t>Pagos anticipados (Nota 10)</t>
  </si>
  <si>
    <t>Otros activos corrientes (Nota 11)</t>
  </si>
  <si>
    <t xml:space="preserve">Activos intangibles (Nota 13) </t>
  </si>
  <si>
    <t>Otros activos no financieros (Nota 14)</t>
  </si>
  <si>
    <t>Cuentas por pagar a corto plazo (Nota 15)</t>
  </si>
  <si>
    <t>Retenciones y acumulaciones por pagar (Nota 16)</t>
  </si>
  <si>
    <t>Activos Netos/Patrimonio  (Nota 18)</t>
  </si>
  <si>
    <t xml:space="preserve">                                                                             Gabriel A. Castro Gonzalez        </t>
  </si>
  <si>
    <t xml:space="preserve">                             Superintendente </t>
  </si>
  <si>
    <t xml:space="preserve">                                                                            ESTADO DE SITUACION FINANCIERA</t>
  </si>
  <si>
    <t>Propiedad, Planta y equipo neto (Nota 12)</t>
  </si>
  <si>
    <t>Ingresos por transacciones con contraprestación (Nota 19)</t>
  </si>
  <si>
    <t>Transferencias (Nota 20)</t>
  </si>
  <si>
    <t>Recargos, multas y otros ingresos (Nota 21)</t>
  </si>
  <si>
    <t>Sueldos, salarios y beneficios a empleados (Nota 22)</t>
  </si>
  <si>
    <t>Suministros y materiales para consumo (Nota 23)</t>
  </si>
  <si>
    <t>Gasto de depreciación y amortización (Nota 24)</t>
  </si>
  <si>
    <t>Otros gastos (Nota 25)</t>
  </si>
  <si>
    <t>Provisiones a largo plazo (Nota 17)</t>
  </si>
  <si>
    <t>Beneficios a empleados a corto plazo (Nota 17)</t>
  </si>
  <si>
    <t>Ajustes de Resultados</t>
  </si>
  <si>
    <t>Titulos valores a largo plazo (Nota 9)</t>
  </si>
  <si>
    <t xml:space="preserve">                                                                                       Al 31 DE JULIO  2022 </t>
  </si>
  <si>
    <t xml:space="preserve">        Jairo Espinal Nuñez </t>
  </si>
  <si>
    <t xml:space="preserve">                 Angela Maria Soler Ramon</t>
  </si>
  <si>
    <t xml:space="preserve">             Enc. Contabilidad</t>
  </si>
  <si>
    <t xml:space="preserve">                                                     ESTADO DE RENDIMIENTO FINANCIERO</t>
  </si>
  <si>
    <t xml:space="preserve">                                        DEL EJERCICIO TERMINADO AL 31 DE JULIO DE 2022</t>
  </si>
  <si>
    <t xml:space="preserve">                                                  (Valores en RD$) </t>
  </si>
  <si>
    <t xml:space="preserve">           SUPERINTENDENCIA DEL MERCADO DE VALORES DE LA REPUBLICA DOMINICANA</t>
  </si>
  <si>
    <t xml:space="preserve">                                  Angela Maria Soler Ramon</t>
  </si>
  <si>
    <t xml:space="preserve">                                          Enc. Contabilidad</t>
  </si>
  <si>
    <t xml:space="preserve">                     SUPERINTENDENCIA DEL MERCADO DE VALORES DE LA REPUBLICA DOMINICANA</t>
  </si>
  <si>
    <t xml:space="preserve">                                                                    (Valores en RD$)</t>
  </si>
  <si>
    <t xml:space="preserve">                                                                     Gabriel A. Castro Gonzalez        </t>
  </si>
  <si>
    <t xml:space="preserve">                 Superintendente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</si>
</sst>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5" formatCode="_-* #,##0.00_-;\-* #,##0.00_-;_-* &quot;-&quot;??_-;_-@_-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41" fontId="3" fillId="0" borderId="0" xfId="0" applyNumberFormat="1" applyFont="1"/>
    <xf numFmtId="4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7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41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Fill="1" applyBorder="1"/>
    <xf numFmtId="41" fontId="3" fillId="0" borderId="0" xfId="0" applyNumberFormat="1" applyFont="1" applyFill="1"/>
    <xf numFmtId="37" fontId="3" fillId="0" borderId="0" xfId="0" applyNumberFormat="1" applyFont="1" applyFill="1"/>
    <xf numFmtId="0" fontId="0" fillId="0" borderId="0" xfId="0" applyFill="1"/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39" fontId="4" fillId="0" borderId="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43" fontId="13" fillId="0" borderId="0" xfId="0" applyNumberFormat="1" applyFont="1" applyFill="1" applyBorder="1" applyAlignment="1"/>
    <xf numFmtId="0" fontId="10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/>
    <xf numFmtId="0" fontId="14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165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/>
    <xf numFmtId="43" fontId="3" fillId="0" borderId="1" xfId="0" applyNumberFormat="1" applyFont="1" applyFill="1" applyBorder="1" applyAlignment="1"/>
    <xf numFmtId="43" fontId="4" fillId="0" borderId="0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vertical="center"/>
    </xf>
    <xf numFmtId="43" fontId="4" fillId="0" borderId="3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left" vertical="center"/>
    </xf>
    <xf numFmtId="43" fontId="3" fillId="0" borderId="0" xfId="0" applyNumberFormat="1" applyFont="1" applyFill="1" applyBorder="1"/>
    <xf numFmtId="43" fontId="4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vertical="center"/>
    </xf>
    <xf numFmtId="43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1">
    <cellStyle name="Millares 2" xfId="2"/>
    <cellStyle name="Millares 3" xfId="6"/>
    <cellStyle name="Millares 3 2" xfId="5"/>
    <cellStyle name="Millares 4" xfId="10"/>
    <cellStyle name="Millares 5" xfId="9"/>
    <cellStyle name="Moneda 2" xfId="3"/>
    <cellStyle name="Normal" xfId="0" builtinId="0"/>
    <cellStyle name="Normal 2" xfId="7"/>
    <cellStyle name="Normal 2 2" xfId="1"/>
    <cellStyle name="Normal 2 2 2" xfId="4"/>
    <cellStyle name="Normal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71</xdr:row>
      <xdr:rowOff>180975</xdr:rowOff>
    </xdr:from>
    <xdr:to>
      <xdr:col>1</xdr:col>
      <xdr:colOff>1771650</xdr:colOff>
      <xdr:row>71</xdr:row>
      <xdr:rowOff>180977</xdr:rowOff>
    </xdr:to>
    <xdr:cxnSp macro="">
      <xdr:nvCxnSpPr>
        <xdr:cNvPr id="6" name="Conector recto 5"/>
        <xdr:cNvCxnSpPr/>
      </xdr:nvCxnSpPr>
      <xdr:spPr>
        <a:xfrm flipV="1">
          <a:off x="447675" y="10134600"/>
          <a:ext cx="17716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1800225</xdr:colOff>
      <xdr:row>66</xdr:row>
      <xdr:rowOff>171450</xdr:rowOff>
    </xdr:from>
    <xdr:to>
      <xdr:col>3</xdr:col>
      <xdr:colOff>847725</xdr:colOff>
      <xdr:row>66</xdr:row>
      <xdr:rowOff>171451</xdr:rowOff>
    </xdr:to>
    <xdr:cxnSp macro="">
      <xdr:nvCxnSpPr>
        <xdr:cNvPr id="9" name="Conector recto 8"/>
        <xdr:cNvCxnSpPr/>
      </xdr:nvCxnSpPr>
      <xdr:spPr>
        <a:xfrm>
          <a:off x="2247900" y="8448675"/>
          <a:ext cx="21526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71</xdr:row>
      <xdr:rowOff>180975</xdr:rowOff>
    </xdr:from>
    <xdr:to>
      <xdr:col>7</xdr:col>
      <xdr:colOff>19050</xdr:colOff>
      <xdr:row>71</xdr:row>
      <xdr:rowOff>180977</xdr:rowOff>
    </xdr:to>
    <xdr:cxnSp macro="">
      <xdr:nvCxnSpPr>
        <xdr:cNvPr id="10" name="Conector recto 9"/>
        <xdr:cNvCxnSpPr/>
      </xdr:nvCxnSpPr>
      <xdr:spPr>
        <a:xfrm flipV="1">
          <a:off x="4686300" y="9982200"/>
          <a:ext cx="18669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42</xdr:row>
      <xdr:rowOff>180975</xdr:rowOff>
    </xdr:from>
    <xdr:to>
      <xdr:col>1</xdr:col>
      <xdr:colOff>1657350</xdr:colOff>
      <xdr:row>42</xdr:row>
      <xdr:rowOff>180977</xdr:rowOff>
    </xdr:to>
    <xdr:cxnSp macro="">
      <xdr:nvCxnSpPr>
        <xdr:cNvPr id="5" name="Conector recto 4"/>
        <xdr:cNvCxnSpPr/>
      </xdr:nvCxnSpPr>
      <xdr:spPr>
        <a:xfrm flipV="1">
          <a:off x="428625" y="6581775"/>
          <a:ext cx="17716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36</xdr:row>
      <xdr:rowOff>180975</xdr:rowOff>
    </xdr:from>
    <xdr:to>
      <xdr:col>3</xdr:col>
      <xdr:colOff>323850</xdr:colOff>
      <xdr:row>37</xdr:row>
      <xdr:rowOff>2</xdr:rowOff>
    </xdr:to>
    <xdr:cxnSp macro="">
      <xdr:nvCxnSpPr>
        <xdr:cNvPr id="6" name="Conector recto 5"/>
        <xdr:cNvCxnSpPr/>
      </xdr:nvCxnSpPr>
      <xdr:spPr>
        <a:xfrm flipV="1">
          <a:off x="2085975" y="5819775"/>
          <a:ext cx="2190750" cy="9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42</xdr:row>
      <xdr:rowOff>180976</xdr:rowOff>
    </xdr:from>
    <xdr:to>
      <xdr:col>4</xdr:col>
      <xdr:colOff>390525</xdr:colOff>
      <xdr:row>43</xdr:row>
      <xdr:rowOff>0</xdr:rowOff>
    </xdr:to>
    <xdr:cxnSp macro="">
      <xdr:nvCxnSpPr>
        <xdr:cNvPr id="7" name="Conector recto 6"/>
        <xdr:cNvCxnSpPr/>
      </xdr:nvCxnSpPr>
      <xdr:spPr>
        <a:xfrm>
          <a:off x="3981450" y="6581776"/>
          <a:ext cx="18383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zoomScaleNormal="100" workbookViewId="0">
      <selection activeCell="B69" sqref="B69:E69"/>
    </sheetView>
  </sheetViews>
  <sheetFormatPr defaultColWidth="11.42578125" defaultRowHeight="15" x14ac:dyDescent="0.25"/>
  <cols>
    <col min="1" max="1" width="6.7109375" style="24" customWidth="1"/>
    <col min="2" max="2" width="45.42578125" style="47" customWidth="1"/>
    <col min="3" max="3" width="5.85546875" style="24" customWidth="1"/>
    <col min="4" max="4" width="24.7109375" style="24" customWidth="1"/>
    <col min="5" max="5" width="4.42578125" style="19" customWidth="1"/>
    <col min="6" max="6" width="15.28515625" style="1" hidden="1" customWidth="1"/>
    <col min="7" max="7" width="10.85546875" style="24"/>
    <col min="8" max="9" width="11.42578125" style="1"/>
    <col min="10" max="16384" width="11.42578125" style="5"/>
  </cols>
  <sheetData>
    <row r="1" spans="1:9" x14ac:dyDescent="0.25">
      <c r="A1" s="70" t="s">
        <v>86</v>
      </c>
      <c r="B1" s="71"/>
      <c r="C1" s="70"/>
      <c r="D1" s="70"/>
      <c r="E1" s="70"/>
    </row>
    <row r="2" spans="1:9" x14ac:dyDescent="0.25">
      <c r="A2" s="106" t="s">
        <v>63</v>
      </c>
      <c r="B2" s="106"/>
      <c r="C2" s="106"/>
      <c r="D2" s="106"/>
      <c r="E2" s="106"/>
    </row>
    <row r="3" spans="1:9" s="25" customFormat="1" x14ac:dyDescent="0.25">
      <c r="A3" s="106" t="s">
        <v>76</v>
      </c>
      <c r="B3" s="106"/>
      <c r="C3" s="106"/>
      <c r="D3" s="106"/>
      <c r="E3" s="106"/>
      <c r="F3" s="24"/>
      <c r="G3" s="24"/>
      <c r="H3" s="24"/>
      <c r="I3" s="24"/>
    </row>
    <row r="4" spans="1:9" ht="15.75" x14ac:dyDescent="0.25">
      <c r="A4" s="107" t="s">
        <v>87</v>
      </c>
      <c r="B4" s="107"/>
      <c r="C4" s="107"/>
      <c r="D4" s="107"/>
      <c r="E4" s="107"/>
    </row>
    <row r="5" spans="1:9" x14ac:dyDescent="0.25">
      <c r="A5" s="19"/>
      <c r="B5" s="34"/>
      <c r="C5" s="35"/>
      <c r="D5" s="19"/>
    </row>
    <row r="6" spans="1:9" x14ac:dyDescent="0.25">
      <c r="A6" s="19"/>
      <c r="B6" s="18"/>
      <c r="C6" s="19"/>
      <c r="D6" s="36">
        <v>2022</v>
      </c>
      <c r="E6" s="36"/>
    </row>
    <row r="7" spans="1:9" ht="15.75" x14ac:dyDescent="0.25">
      <c r="A7" s="37" t="s">
        <v>0</v>
      </c>
      <c r="B7" s="38"/>
      <c r="C7" s="39"/>
      <c r="D7" s="40"/>
      <c r="E7" s="40"/>
    </row>
    <row r="8" spans="1:9" ht="15.75" x14ac:dyDescent="0.25">
      <c r="A8" s="37" t="s">
        <v>1</v>
      </c>
      <c r="B8" s="38"/>
      <c r="C8" s="39"/>
      <c r="D8" s="41"/>
      <c r="E8" s="41"/>
    </row>
    <row r="9" spans="1:9" x14ac:dyDescent="0.25">
      <c r="A9" s="19"/>
      <c r="B9" s="18" t="s">
        <v>41</v>
      </c>
      <c r="C9" s="19"/>
      <c r="D9" s="57">
        <v>46347099</v>
      </c>
      <c r="E9" s="57"/>
      <c r="F9" s="4" t="e">
        <f>+#REF!+#REF!</f>
        <v>#REF!</v>
      </c>
      <c r="G9" s="29"/>
    </row>
    <row r="10" spans="1:9" customFormat="1" x14ac:dyDescent="0.25">
      <c r="A10" s="30"/>
      <c r="B10" s="18" t="s">
        <v>52</v>
      </c>
      <c r="C10" s="19"/>
      <c r="D10" s="58">
        <v>114189875</v>
      </c>
      <c r="E10" s="58"/>
      <c r="F10" s="3" t="e">
        <f>+#REF!+#REF!</f>
        <v>#REF!</v>
      </c>
      <c r="G10" s="32"/>
      <c r="H10" s="2"/>
      <c r="I10" s="2"/>
    </row>
    <row r="11" spans="1:9" customFormat="1" hidden="1" x14ac:dyDescent="0.25">
      <c r="A11" s="30"/>
      <c r="B11" s="18" t="s">
        <v>2</v>
      </c>
      <c r="C11" s="19"/>
      <c r="D11" s="58"/>
      <c r="E11" s="58"/>
      <c r="F11" s="3" t="e">
        <f>+#REF!+#REF!</f>
        <v>#REF!</v>
      </c>
      <c r="G11" s="32"/>
      <c r="H11" s="2"/>
      <c r="I11" s="2"/>
    </row>
    <row r="12" spans="1:9" customFormat="1" x14ac:dyDescent="0.25">
      <c r="A12" s="30"/>
      <c r="B12" s="18" t="s">
        <v>53</v>
      </c>
      <c r="C12" s="19"/>
      <c r="D12" s="58">
        <v>34524818</v>
      </c>
      <c r="E12" s="58"/>
      <c r="F12" s="3" t="e">
        <f>+#REF!+#REF!</f>
        <v>#REF!</v>
      </c>
      <c r="G12" s="32"/>
      <c r="H12" s="2"/>
      <c r="I12" s="2"/>
    </row>
    <row r="13" spans="1:9" hidden="1" x14ac:dyDescent="0.25">
      <c r="A13" s="19"/>
      <c r="B13" s="18" t="s">
        <v>39</v>
      </c>
      <c r="C13" s="19"/>
      <c r="D13" s="58">
        <v>0</v>
      </c>
      <c r="E13" s="58"/>
      <c r="F13" s="4" t="e">
        <f>+#REF!+#REF!</f>
        <v>#REF!</v>
      </c>
      <c r="G13" s="29"/>
    </row>
    <row r="14" spans="1:9" x14ac:dyDescent="0.25">
      <c r="A14" s="19"/>
      <c r="B14" s="18" t="s">
        <v>75</v>
      </c>
      <c r="C14" s="19"/>
      <c r="D14" s="58">
        <v>108018497</v>
      </c>
      <c r="E14" s="58"/>
      <c r="F14" s="4"/>
      <c r="G14" s="29"/>
    </row>
    <row r="15" spans="1:9" customFormat="1" x14ac:dyDescent="0.25">
      <c r="A15" s="30"/>
      <c r="B15" s="18" t="s">
        <v>54</v>
      </c>
      <c r="C15" s="19"/>
      <c r="D15" s="58">
        <v>14579455</v>
      </c>
      <c r="E15" s="58"/>
      <c r="F15" s="3" t="e">
        <f>+#REF!+#REF!</f>
        <v>#REF!</v>
      </c>
      <c r="G15" s="32"/>
      <c r="H15" s="2"/>
      <c r="I15" s="2"/>
    </row>
    <row r="16" spans="1:9" customFormat="1" ht="15.75" thickBot="1" x14ac:dyDescent="0.3">
      <c r="A16" s="30"/>
      <c r="B16" s="18" t="s">
        <v>55</v>
      </c>
      <c r="C16" s="19"/>
      <c r="D16" s="59">
        <v>390675</v>
      </c>
      <c r="E16" s="58"/>
      <c r="F16" s="3" t="e">
        <f>+#REF!+#REF!</f>
        <v>#REF!</v>
      </c>
      <c r="G16" s="32"/>
      <c r="H16" s="2"/>
      <c r="I16" s="2"/>
    </row>
    <row r="17" spans="1:9" ht="16.5" thickBot="1" x14ac:dyDescent="0.3">
      <c r="A17" s="37" t="s">
        <v>3</v>
      </c>
      <c r="B17" s="18"/>
      <c r="C17" s="19"/>
      <c r="D17" s="97">
        <f>SUM(D8:D16)</f>
        <v>318050419</v>
      </c>
      <c r="E17" s="60"/>
      <c r="F17" s="4" t="e">
        <f>+#REF!+#REF!</f>
        <v>#REF!</v>
      </c>
      <c r="G17" s="29"/>
    </row>
    <row r="18" spans="1:9" ht="15.75" thickTop="1" x14ac:dyDescent="0.25">
      <c r="A18" s="42"/>
      <c r="B18" s="18"/>
      <c r="C18" s="19"/>
      <c r="D18" s="21"/>
      <c r="E18" s="21"/>
      <c r="F18" s="4"/>
      <c r="G18" s="29"/>
    </row>
    <row r="19" spans="1:9" ht="15.75" x14ac:dyDescent="0.25">
      <c r="A19" s="37" t="s">
        <v>4</v>
      </c>
      <c r="B19" s="18"/>
      <c r="C19" s="19"/>
      <c r="D19" s="26"/>
      <c r="E19" s="26"/>
      <c r="G19" s="29"/>
    </row>
    <row r="20" spans="1:9" customFormat="1" hidden="1" x14ac:dyDescent="0.25">
      <c r="A20" s="30"/>
      <c r="B20" s="18" t="s">
        <v>5</v>
      </c>
      <c r="C20" s="19"/>
      <c r="D20" s="20">
        <v>0</v>
      </c>
      <c r="E20" s="20"/>
      <c r="F20" s="3" t="e">
        <f>+#REF!+#REF!</f>
        <v>#REF!</v>
      </c>
      <c r="G20" s="32"/>
      <c r="H20" s="2"/>
      <c r="I20" s="2"/>
    </row>
    <row r="21" spans="1:9" customFormat="1" hidden="1" x14ac:dyDescent="0.25">
      <c r="A21" s="30"/>
      <c r="B21" s="18" t="s">
        <v>6</v>
      </c>
      <c r="C21" s="19"/>
      <c r="D21" s="20">
        <v>0</v>
      </c>
      <c r="E21" s="20"/>
      <c r="F21" s="3" t="e">
        <f>+#REF!+#REF!</f>
        <v>#REF!</v>
      </c>
      <c r="G21" s="32"/>
      <c r="H21" s="2"/>
      <c r="I21" s="2"/>
    </row>
    <row r="22" spans="1:9" customFormat="1" hidden="1" x14ac:dyDescent="0.25">
      <c r="A22" s="30"/>
      <c r="B22" s="18" t="s">
        <v>7</v>
      </c>
      <c r="C22" s="19"/>
      <c r="D22" s="20">
        <v>0</v>
      </c>
      <c r="E22" s="20"/>
      <c r="F22" s="3" t="e">
        <f>+#REF!+#REF!</f>
        <v>#REF!</v>
      </c>
      <c r="G22" s="32"/>
      <c r="H22" s="2"/>
      <c r="I22" s="2"/>
    </row>
    <row r="23" spans="1:9" customFormat="1" hidden="1" x14ac:dyDescent="0.25">
      <c r="A23" s="30"/>
      <c r="B23" s="18" t="s">
        <v>8</v>
      </c>
      <c r="C23" s="19"/>
      <c r="D23" s="20">
        <v>0</v>
      </c>
      <c r="E23" s="20"/>
      <c r="F23" s="3" t="e">
        <f>+#REF!+#REF!</f>
        <v>#REF!</v>
      </c>
      <c r="G23" s="32"/>
      <c r="H23" s="2"/>
      <c r="I23" s="2"/>
    </row>
    <row r="24" spans="1:9" x14ac:dyDescent="0.25">
      <c r="A24" s="19"/>
      <c r="B24" s="18" t="s">
        <v>64</v>
      </c>
      <c r="C24" s="19"/>
      <c r="D24" s="58">
        <v>76489658</v>
      </c>
      <c r="E24" s="58"/>
      <c r="F24" s="4" t="e">
        <f>+#REF!+#REF!</f>
        <v>#REF!</v>
      </c>
      <c r="G24" s="29"/>
    </row>
    <row r="25" spans="1:9" s="25" customFormat="1" x14ac:dyDescent="0.25">
      <c r="A25" s="19"/>
      <c r="B25" s="18" t="s">
        <v>56</v>
      </c>
      <c r="C25" s="19"/>
      <c r="D25" s="58">
        <v>6105129</v>
      </c>
      <c r="E25" s="58"/>
      <c r="F25" s="28" t="e">
        <f>+#REF!+#REF!</f>
        <v>#REF!</v>
      </c>
      <c r="G25" s="29"/>
      <c r="H25" s="24"/>
      <c r="I25" s="24"/>
    </row>
    <row r="26" spans="1:9" s="33" customFormat="1" ht="15.75" thickBot="1" x14ac:dyDescent="0.3">
      <c r="A26" s="30"/>
      <c r="B26" s="18" t="s">
        <v>57</v>
      </c>
      <c r="C26" s="19"/>
      <c r="D26" s="61">
        <v>2394641</v>
      </c>
      <c r="E26" s="64"/>
      <c r="F26" s="31" t="e">
        <f>+#REF!+#REF!</f>
        <v>#REF!</v>
      </c>
      <c r="G26" s="32"/>
      <c r="H26" s="27"/>
      <c r="I26" s="27"/>
    </row>
    <row r="27" spans="1:9" ht="16.5" thickBot="1" x14ac:dyDescent="0.3">
      <c r="A27" s="37" t="s">
        <v>9</v>
      </c>
      <c r="B27" s="18"/>
      <c r="C27" s="19"/>
      <c r="D27" s="62">
        <f>SUM(D20:D26)</f>
        <v>84989428</v>
      </c>
      <c r="E27" s="60"/>
      <c r="F27" s="4" t="e">
        <f>+#REF!+#REF!</f>
        <v>#REF!</v>
      </c>
      <c r="G27" s="29"/>
    </row>
    <row r="28" spans="1:9" ht="16.5" thickBot="1" x14ac:dyDescent="0.3">
      <c r="A28" s="37" t="s">
        <v>10</v>
      </c>
      <c r="B28" s="18"/>
      <c r="C28" s="19"/>
      <c r="D28" s="63">
        <f>SUM(D27,D17)</f>
        <v>403039847</v>
      </c>
      <c r="E28" s="60"/>
      <c r="F28" s="4" t="e">
        <f>+#REF!+#REF!</f>
        <v>#REF!</v>
      </c>
      <c r="G28" s="29"/>
    </row>
    <row r="29" spans="1:9" ht="15.75" thickTop="1" x14ac:dyDescent="0.25">
      <c r="A29" s="19"/>
      <c r="B29" s="18" t="s">
        <v>11</v>
      </c>
      <c r="C29" s="19"/>
      <c r="D29" s="64"/>
      <c r="E29" s="64"/>
      <c r="G29" s="29"/>
    </row>
    <row r="30" spans="1:9" ht="15.75" x14ac:dyDescent="0.25">
      <c r="A30" s="37" t="s">
        <v>12</v>
      </c>
      <c r="B30" s="18"/>
      <c r="C30" s="19"/>
      <c r="D30" s="64"/>
      <c r="E30" s="64"/>
      <c r="G30" s="29"/>
    </row>
    <row r="31" spans="1:9" ht="15.75" x14ac:dyDescent="0.25">
      <c r="A31" s="37" t="s">
        <v>13</v>
      </c>
      <c r="B31" s="18"/>
      <c r="C31" s="19"/>
      <c r="D31" s="65"/>
      <c r="E31" s="65"/>
      <c r="G31" s="29"/>
    </row>
    <row r="32" spans="1:9" customFormat="1" hidden="1" x14ac:dyDescent="0.25">
      <c r="A32" s="30"/>
      <c r="B32" s="18" t="s">
        <v>14</v>
      </c>
      <c r="C32" s="19"/>
      <c r="D32" s="58">
        <v>0</v>
      </c>
      <c r="E32" s="58"/>
      <c r="F32" s="3" t="e">
        <f>+#REF!+#REF!</f>
        <v>#REF!</v>
      </c>
      <c r="G32" s="32"/>
      <c r="H32" s="2"/>
      <c r="I32" s="2"/>
    </row>
    <row r="33" spans="1:15" x14ac:dyDescent="0.25">
      <c r="A33" s="19"/>
      <c r="B33" s="18" t="s">
        <v>58</v>
      </c>
      <c r="C33" s="19"/>
      <c r="D33" s="58">
        <v>8363784</v>
      </c>
      <c r="E33" s="58"/>
      <c r="F33" s="4" t="e">
        <f>+#REF!+#REF!</f>
        <v>#REF!</v>
      </c>
      <c r="G33" s="29"/>
    </row>
    <row r="34" spans="1:15" customFormat="1" hidden="1" x14ac:dyDescent="0.25">
      <c r="A34" s="30"/>
      <c r="B34" s="18" t="s">
        <v>15</v>
      </c>
      <c r="C34" s="19"/>
      <c r="D34" s="58">
        <v>0</v>
      </c>
      <c r="E34" s="58"/>
      <c r="F34" s="3" t="e">
        <f>+#REF!+#REF!</f>
        <v>#REF!</v>
      </c>
      <c r="G34" s="32"/>
      <c r="H34" s="2"/>
      <c r="I34" s="2"/>
    </row>
    <row r="35" spans="1:15" customFormat="1" hidden="1" x14ac:dyDescent="0.25">
      <c r="A35" s="30"/>
      <c r="B35" s="18" t="s">
        <v>16</v>
      </c>
      <c r="C35" s="19"/>
      <c r="D35" s="58">
        <v>0</v>
      </c>
      <c r="E35" s="58"/>
      <c r="F35" s="3" t="e">
        <f>+#REF!+#REF!</f>
        <v>#REF!</v>
      </c>
      <c r="G35" s="32"/>
      <c r="H35" s="2"/>
      <c r="I35" s="2"/>
    </row>
    <row r="36" spans="1:15" customFormat="1" x14ac:dyDescent="0.25">
      <c r="A36" s="30"/>
      <c r="B36" s="18" t="s">
        <v>59</v>
      </c>
      <c r="C36" s="19"/>
      <c r="D36" s="58">
        <v>10836547</v>
      </c>
      <c r="E36" s="58"/>
      <c r="F36" s="3" t="e">
        <f>+#REF!+#REF!</f>
        <v>#REF!</v>
      </c>
      <c r="G36" s="32"/>
      <c r="H36" s="2"/>
      <c r="I36" s="2"/>
    </row>
    <row r="37" spans="1:15" customFormat="1" hidden="1" x14ac:dyDescent="0.25">
      <c r="A37" s="30"/>
      <c r="B37" s="18" t="s">
        <v>17</v>
      </c>
      <c r="C37" s="19"/>
      <c r="D37" s="58">
        <v>0</v>
      </c>
      <c r="E37" s="58"/>
      <c r="F37" s="3" t="e">
        <f>+#REF!+#REF!</f>
        <v>#REF!</v>
      </c>
      <c r="G37" s="32"/>
      <c r="H37" s="2"/>
      <c r="I37" s="2"/>
    </row>
    <row r="38" spans="1:15" customFormat="1" hidden="1" x14ac:dyDescent="0.25">
      <c r="A38" s="30"/>
      <c r="B38" s="18" t="s">
        <v>18</v>
      </c>
      <c r="C38" s="19"/>
      <c r="D38" s="58">
        <v>0</v>
      </c>
      <c r="E38" s="58"/>
      <c r="F38" s="3" t="e">
        <f>+#REF!+#REF!</f>
        <v>#REF!</v>
      </c>
      <c r="G38" s="32"/>
      <c r="H38" s="2"/>
      <c r="I38" s="2"/>
    </row>
    <row r="39" spans="1:15" customFormat="1" hidden="1" x14ac:dyDescent="0.25">
      <c r="A39" s="30"/>
      <c r="B39" s="18" t="s">
        <v>19</v>
      </c>
      <c r="C39" s="19"/>
      <c r="D39" s="58">
        <v>0</v>
      </c>
      <c r="E39" s="58"/>
      <c r="F39" s="3" t="e">
        <f>+#REF!+#REF!</f>
        <v>#REF!</v>
      </c>
      <c r="G39" s="32"/>
      <c r="H39" s="2"/>
      <c r="I39" s="2"/>
    </row>
    <row r="40" spans="1:15" customFormat="1" x14ac:dyDescent="0.25">
      <c r="A40" s="30"/>
      <c r="B40" s="18" t="s">
        <v>73</v>
      </c>
      <c r="C40" s="19"/>
      <c r="D40" s="58">
        <v>35932020</v>
      </c>
      <c r="E40" s="58"/>
      <c r="F40" s="3"/>
      <c r="G40" s="32"/>
      <c r="H40" s="2"/>
      <c r="I40" s="2"/>
    </row>
    <row r="41" spans="1:15" customFormat="1" ht="15.75" thickBot="1" x14ac:dyDescent="0.3">
      <c r="A41" s="30"/>
      <c r="B41" s="18" t="s">
        <v>72</v>
      </c>
      <c r="C41" s="19"/>
      <c r="D41" s="59">
        <v>191382732</v>
      </c>
      <c r="E41" s="58"/>
      <c r="F41" s="3" t="e">
        <f>+#REF!+#REF!</f>
        <v>#REF!</v>
      </c>
      <c r="G41" s="32"/>
      <c r="H41" s="2"/>
      <c r="I41" s="102"/>
      <c r="J41" s="102"/>
      <c r="K41" s="102"/>
      <c r="L41" s="102"/>
      <c r="M41" s="103"/>
      <c r="N41" s="103"/>
      <c r="O41" s="103"/>
    </row>
    <row r="42" spans="1:15" ht="16.5" thickBot="1" x14ac:dyDescent="0.3">
      <c r="A42" s="37" t="s">
        <v>20</v>
      </c>
      <c r="B42" s="18"/>
      <c r="C42" s="19"/>
      <c r="D42" s="62">
        <f>SUM(D32:D41)</f>
        <v>246515083</v>
      </c>
      <c r="E42" s="60"/>
      <c r="F42" s="4" t="e">
        <f>+#REF!+#REF!</f>
        <v>#REF!</v>
      </c>
      <c r="G42" s="29"/>
    </row>
    <row r="43" spans="1:15" x14ac:dyDescent="0.25">
      <c r="A43" s="42"/>
      <c r="B43" s="18"/>
      <c r="C43" s="19"/>
      <c r="D43" s="60"/>
      <c r="E43" s="60"/>
      <c r="F43" s="4"/>
      <c r="G43" s="29"/>
    </row>
    <row r="44" spans="1:15" customFormat="1" hidden="1" x14ac:dyDescent="0.25">
      <c r="A44" s="43" t="s">
        <v>21</v>
      </c>
      <c r="B44" s="44"/>
      <c r="C44" s="30"/>
      <c r="D44" s="66"/>
      <c r="E44" s="66"/>
      <c r="F44" s="3" t="e">
        <f>+#REF!+#REF!</f>
        <v>#REF!</v>
      </c>
      <c r="G44" s="32"/>
      <c r="H44" s="2"/>
      <c r="I44" s="2"/>
    </row>
    <row r="45" spans="1:15" customFormat="1" hidden="1" x14ac:dyDescent="0.25">
      <c r="A45" s="30"/>
      <c r="B45" s="18" t="s">
        <v>22</v>
      </c>
      <c r="C45" s="19"/>
      <c r="D45" s="58">
        <v>0</v>
      </c>
      <c r="E45" s="58"/>
      <c r="F45" s="3" t="e">
        <f>+#REF!+#REF!</f>
        <v>#REF!</v>
      </c>
      <c r="G45" s="32"/>
      <c r="H45" s="2"/>
      <c r="I45" s="2"/>
    </row>
    <row r="46" spans="1:15" customFormat="1" hidden="1" x14ac:dyDescent="0.25">
      <c r="A46" s="30"/>
      <c r="B46" s="18" t="s">
        <v>23</v>
      </c>
      <c r="C46" s="19"/>
      <c r="D46" s="58">
        <v>0</v>
      </c>
      <c r="E46" s="58"/>
      <c r="F46" s="3" t="e">
        <f>+#REF!+#REF!</f>
        <v>#REF!</v>
      </c>
      <c r="G46" s="32"/>
      <c r="H46" s="2"/>
      <c r="I46" s="2"/>
    </row>
    <row r="47" spans="1:15" customFormat="1" hidden="1" x14ac:dyDescent="0.25">
      <c r="A47" s="30"/>
      <c r="B47" s="18" t="s">
        <v>24</v>
      </c>
      <c r="C47" s="19"/>
      <c r="D47" s="58">
        <v>0</v>
      </c>
      <c r="E47" s="58"/>
      <c r="F47" s="3" t="e">
        <f>+#REF!+#REF!</f>
        <v>#REF!</v>
      </c>
      <c r="G47" s="32"/>
      <c r="H47" s="2"/>
      <c r="I47" s="2"/>
    </row>
    <row r="48" spans="1:15" customFormat="1" hidden="1" x14ac:dyDescent="0.25">
      <c r="A48" s="30"/>
      <c r="B48" s="18" t="s">
        <v>25</v>
      </c>
      <c r="C48" s="19"/>
      <c r="D48" s="58">
        <v>0</v>
      </c>
      <c r="E48" s="58"/>
      <c r="F48" s="3" t="e">
        <f>+#REF!+#REF!</f>
        <v>#REF!</v>
      </c>
      <c r="G48" s="32"/>
      <c r="H48" s="2"/>
      <c r="I48" s="2"/>
    </row>
    <row r="49" spans="1:9" customFormat="1" hidden="1" x14ac:dyDescent="0.25">
      <c r="A49" s="30"/>
      <c r="B49" s="18" t="s">
        <v>26</v>
      </c>
      <c r="C49" s="19"/>
      <c r="D49" s="58">
        <v>0</v>
      </c>
      <c r="E49" s="58"/>
      <c r="F49" s="3" t="e">
        <f>+#REF!+#REF!</f>
        <v>#REF!</v>
      </c>
      <c r="G49" s="32"/>
      <c r="H49" s="2"/>
      <c r="I49" s="2"/>
    </row>
    <row r="50" spans="1:9" customFormat="1" hidden="1" x14ac:dyDescent="0.25">
      <c r="A50" s="30"/>
      <c r="B50" s="18" t="s">
        <v>27</v>
      </c>
      <c r="C50" s="19"/>
      <c r="D50" s="58">
        <v>0</v>
      </c>
      <c r="E50" s="58"/>
      <c r="F50" s="3" t="e">
        <f>+#REF!+#REF!</f>
        <v>#REF!</v>
      </c>
      <c r="G50" s="32"/>
      <c r="H50" s="2"/>
      <c r="I50" s="2"/>
    </row>
    <row r="51" spans="1:9" customFormat="1" ht="15.75" x14ac:dyDescent="0.25">
      <c r="A51" s="45"/>
      <c r="B51" s="44"/>
      <c r="C51" s="30"/>
      <c r="D51" s="64"/>
      <c r="E51" s="64"/>
      <c r="F51" s="3" t="e">
        <f>+#REF!+#REF!</f>
        <v>#REF!</v>
      </c>
      <c r="G51" s="32"/>
      <c r="H51" s="2"/>
      <c r="I51" s="2"/>
    </row>
    <row r="52" spans="1:9" ht="16.5" thickBot="1" x14ac:dyDescent="0.3">
      <c r="A52" s="37" t="s">
        <v>28</v>
      </c>
      <c r="B52" s="18"/>
      <c r="C52" s="19"/>
      <c r="D52" s="67">
        <f>SUM(D42,D51)</f>
        <v>246515083</v>
      </c>
      <c r="E52" s="60"/>
      <c r="F52" s="4" t="e">
        <f>+#REF!+#REF!</f>
        <v>#REF!</v>
      </c>
      <c r="G52" s="29"/>
    </row>
    <row r="53" spans="1:9" x14ac:dyDescent="0.25">
      <c r="A53" s="42"/>
      <c r="B53" s="18"/>
      <c r="C53" s="19"/>
      <c r="D53" s="64"/>
      <c r="E53" s="64"/>
      <c r="G53" s="29"/>
    </row>
    <row r="54" spans="1:9" ht="15.75" x14ac:dyDescent="0.25">
      <c r="A54" s="37" t="s">
        <v>60</v>
      </c>
      <c r="B54" s="18"/>
      <c r="C54" s="19"/>
      <c r="D54" s="64"/>
      <c r="E54" s="64"/>
      <c r="G54" s="29"/>
    </row>
    <row r="55" spans="1:9" customFormat="1" x14ac:dyDescent="0.25">
      <c r="A55" s="43"/>
      <c r="B55" s="18" t="s">
        <v>49</v>
      </c>
      <c r="C55" s="19"/>
      <c r="D55" s="58">
        <v>32811103</v>
      </c>
      <c r="E55" s="58"/>
      <c r="F55" s="3" t="e">
        <f>+#REF!+#REF!</f>
        <v>#REF!</v>
      </c>
      <c r="G55" s="32"/>
      <c r="H55" s="2"/>
      <c r="I55" s="2"/>
    </row>
    <row r="56" spans="1:9" customFormat="1" hidden="1" x14ac:dyDescent="0.25">
      <c r="A56" s="30"/>
      <c r="B56" s="18" t="s">
        <v>29</v>
      </c>
      <c r="C56" s="19"/>
      <c r="D56" s="20">
        <v>0</v>
      </c>
      <c r="E56" s="20"/>
      <c r="F56" s="3" t="e">
        <f>+#REF!+#REF!</f>
        <v>#REF!</v>
      </c>
      <c r="G56" s="32"/>
      <c r="H56" s="2"/>
      <c r="I56" s="2"/>
    </row>
    <row r="57" spans="1:9" x14ac:dyDescent="0.2">
      <c r="A57" s="19"/>
      <c r="B57" s="18" t="s">
        <v>42</v>
      </c>
      <c r="C57" s="19"/>
      <c r="D57" s="46">
        <v>2652172</v>
      </c>
      <c r="E57" s="46"/>
      <c r="F57" s="4" t="e">
        <f>+#REF!+#REF!</f>
        <v>#REF!</v>
      </c>
      <c r="G57" s="29"/>
    </row>
    <row r="58" spans="1:9" x14ac:dyDescent="0.25">
      <c r="A58" s="19"/>
      <c r="B58" s="18" t="s">
        <v>43</v>
      </c>
      <c r="C58" s="19"/>
      <c r="D58" s="60">
        <v>121061489</v>
      </c>
      <c r="E58" s="60"/>
      <c r="F58" s="4" t="e">
        <f>+#REF!+#REF!</f>
        <v>#REF!</v>
      </c>
      <c r="G58" s="29"/>
    </row>
    <row r="59" spans="1:9" customFormat="1" hidden="1" x14ac:dyDescent="0.25">
      <c r="A59" s="30"/>
      <c r="B59" s="18" t="s">
        <v>30</v>
      </c>
      <c r="C59" s="19"/>
      <c r="D59" s="26">
        <v>0</v>
      </c>
      <c r="E59" s="26"/>
      <c r="F59" s="3" t="e">
        <f>+#REF!+#REF!</f>
        <v>#REF!</v>
      </c>
      <c r="G59" s="32"/>
      <c r="H59" s="2"/>
      <c r="I59" s="2"/>
    </row>
    <row r="60" spans="1:9" customFormat="1" ht="15.75" thickBot="1" x14ac:dyDescent="0.3">
      <c r="A60" s="30"/>
      <c r="B60" s="18" t="s">
        <v>74</v>
      </c>
      <c r="C60" s="19"/>
      <c r="D60" s="101">
        <v>0</v>
      </c>
      <c r="E60" s="26"/>
      <c r="F60" s="3"/>
      <c r="G60" s="32"/>
      <c r="H60" s="2"/>
      <c r="I60" s="2"/>
    </row>
    <row r="61" spans="1:9" ht="16.5" thickBot="1" x14ac:dyDescent="0.3">
      <c r="A61" s="37" t="s">
        <v>31</v>
      </c>
      <c r="B61" s="18"/>
      <c r="C61" s="19"/>
      <c r="D61" s="67">
        <f>SUM(D54:D60)</f>
        <v>156524764</v>
      </c>
      <c r="E61" s="60"/>
      <c r="F61" s="4" t="e">
        <f>+#REF!+#REF!</f>
        <v>#REF!</v>
      </c>
      <c r="G61" s="29"/>
    </row>
    <row r="62" spans="1:9" x14ac:dyDescent="0.25">
      <c r="A62" s="42"/>
      <c r="B62" s="18"/>
      <c r="C62" s="19"/>
      <c r="D62" s="41"/>
      <c r="E62" s="41"/>
    </row>
    <row r="63" spans="1:9" ht="16.5" thickBot="1" x14ac:dyDescent="0.3">
      <c r="A63" s="37" t="s">
        <v>40</v>
      </c>
      <c r="B63" s="18"/>
      <c r="C63" s="19"/>
      <c r="D63" s="63">
        <f>+D52+D61</f>
        <v>403039847</v>
      </c>
      <c r="E63" s="60"/>
    </row>
    <row r="64" spans="1:9" ht="15.75" thickTop="1" x14ac:dyDescent="0.25">
      <c r="A64" s="42"/>
      <c r="B64" s="18"/>
      <c r="C64" s="19"/>
      <c r="D64" s="21"/>
      <c r="E64" s="21"/>
    </row>
    <row r="65" spans="1:6" x14ac:dyDescent="0.25">
      <c r="A65" s="19"/>
      <c r="B65" s="18"/>
      <c r="C65" s="19"/>
      <c r="D65" s="19"/>
      <c r="F65" s="4"/>
    </row>
    <row r="66" spans="1:6" x14ac:dyDescent="0.25">
      <c r="D66" s="48"/>
      <c r="E66" s="64"/>
    </row>
    <row r="68" spans="1:6" x14ac:dyDescent="0.25">
      <c r="B68" s="49" t="s">
        <v>61</v>
      </c>
      <c r="C68" s="50"/>
      <c r="D68" s="50"/>
      <c r="E68" s="72"/>
    </row>
    <row r="69" spans="1:6" x14ac:dyDescent="0.2">
      <c r="B69" s="105" t="s">
        <v>62</v>
      </c>
      <c r="C69" s="105"/>
      <c r="D69" s="105"/>
      <c r="E69" s="105"/>
    </row>
    <row r="71" spans="1:6" x14ac:dyDescent="0.2">
      <c r="A71" s="51"/>
      <c r="B71" s="51"/>
    </row>
    <row r="72" spans="1:6" x14ac:dyDescent="0.2">
      <c r="A72" s="52"/>
      <c r="B72" s="53"/>
    </row>
    <row r="73" spans="1:6" x14ac:dyDescent="0.2">
      <c r="A73" s="54"/>
      <c r="B73" s="55" t="s">
        <v>46</v>
      </c>
      <c r="D73" s="13" t="s">
        <v>84</v>
      </c>
      <c r="E73" s="73"/>
    </row>
    <row r="74" spans="1:6" x14ac:dyDescent="0.2">
      <c r="A74" s="56" t="s">
        <v>45</v>
      </c>
      <c r="B74" s="55" t="s">
        <v>47</v>
      </c>
      <c r="D74" s="12" t="s">
        <v>85</v>
      </c>
      <c r="E74" s="74"/>
    </row>
    <row r="76" spans="1:6" x14ac:dyDescent="0.25">
      <c r="A76" s="104" t="s">
        <v>44</v>
      </c>
      <c r="B76" s="104"/>
      <c r="C76" s="104"/>
      <c r="D76" s="104"/>
      <c r="E76" s="104"/>
    </row>
  </sheetData>
  <mergeCells count="7">
    <mergeCell ref="I41:L41"/>
    <mergeCell ref="M41:O41"/>
    <mergeCell ref="A76:E76"/>
    <mergeCell ref="B69:E69"/>
    <mergeCell ref="A2:E2"/>
    <mergeCell ref="A3:E3"/>
    <mergeCell ref="A4:E4"/>
  </mergeCells>
  <printOptions horizontalCentered="1"/>
  <pageMargins left="0" right="0.35433070866141736" top="0.43307086614173229" bottom="0.35433070866141736" header="0.31496062992125984" footer="0.31496062992125984"/>
  <pageSetup scale="8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D36" sqref="D36"/>
    </sheetView>
  </sheetViews>
  <sheetFormatPr defaultColWidth="11.42578125" defaultRowHeight="15" x14ac:dyDescent="0.25"/>
  <cols>
    <col min="1" max="1" width="8.140625" style="1" customWidth="1"/>
    <col min="2" max="2" width="50.42578125" style="1" customWidth="1"/>
    <col min="3" max="3" width="0.7109375" style="1" customWidth="1"/>
    <col min="4" max="4" width="22.140625" style="87" customWidth="1"/>
    <col min="5" max="5" width="10" style="77" customWidth="1"/>
    <col min="6" max="11" width="11.42578125" style="5"/>
    <col min="12" max="12" width="27.7109375" style="5" customWidth="1"/>
    <col min="13" max="16384" width="11.42578125" style="5"/>
  </cols>
  <sheetData>
    <row r="1" spans="1:12" s="91" customFormat="1" ht="15" customHeight="1" x14ac:dyDescent="0.25">
      <c r="A1" s="12" t="s">
        <v>83</v>
      </c>
      <c r="B1" s="12"/>
      <c r="C1" s="12"/>
      <c r="D1" s="12"/>
      <c r="E1" s="12"/>
    </row>
    <row r="2" spans="1:12" x14ac:dyDescent="0.25">
      <c r="A2" s="109" t="s">
        <v>80</v>
      </c>
      <c r="B2" s="109"/>
      <c r="C2" s="109"/>
      <c r="D2" s="109"/>
      <c r="E2" s="91"/>
    </row>
    <row r="3" spans="1:12" x14ac:dyDescent="0.25">
      <c r="A3" s="74" t="s">
        <v>81</v>
      </c>
      <c r="B3" s="70"/>
      <c r="C3" s="74"/>
      <c r="D3" s="74"/>
      <c r="E3" s="91"/>
    </row>
    <row r="4" spans="1:12" ht="15.75" x14ac:dyDescent="0.25">
      <c r="A4" s="110" t="s">
        <v>82</v>
      </c>
      <c r="B4" s="110"/>
      <c r="C4" s="110"/>
      <c r="D4" s="110"/>
      <c r="E4" s="92"/>
    </row>
    <row r="5" spans="1:12" ht="15.75" x14ac:dyDescent="0.25">
      <c r="A5" s="68"/>
      <c r="B5" s="68"/>
      <c r="C5" s="68"/>
      <c r="D5" s="76"/>
      <c r="E5" s="94"/>
    </row>
    <row r="6" spans="1:12" ht="15.75" x14ac:dyDescent="0.25">
      <c r="A6" s="68"/>
      <c r="B6" s="68"/>
      <c r="C6" s="68"/>
      <c r="D6" s="76"/>
      <c r="E6" s="94"/>
    </row>
    <row r="7" spans="1:12" x14ac:dyDescent="0.25">
      <c r="A7" s="14"/>
      <c r="B7" s="15"/>
      <c r="C7" s="15"/>
      <c r="D7" s="77"/>
    </row>
    <row r="8" spans="1:12" x14ac:dyDescent="0.25">
      <c r="A8" s="14"/>
      <c r="B8" s="14"/>
      <c r="C8" s="14"/>
      <c r="D8" s="16">
        <v>2022</v>
      </c>
      <c r="E8" s="16"/>
      <c r="F8" s="12"/>
      <c r="G8" s="12"/>
      <c r="H8" s="12"/>
      <c r="I8" s="12"/>
      <c r="J8" s="12"/>
      <c r="K8" s="12"/>
      <c r="L8" s="12"/>
    </row>
    <row r="9" spans="1:12" ht="15.75" x14ac:dyDescent="0.25">
      <c r="A9" s="22" t="s">
        <v>50</v>
      </c>
      <c r="B9" s="17"/>
      <c r="C9" s="17"/>
      <c r="D9" s="78"/>
      <c r="E9" s="78"/>
    </row>
    <row r="10" spans="1:12" hidden="1" x14ac:dyDescent="0.25">
      <c r="A10" s="14"/>
      <c r="B10" s="14" t="s">
        <v>32</v>
      </c>
      <c r="C10" s="14"/>
      <c r="D10" s="79">
        <v>0</v>
      </c>
      <c r="E10" s="79"/>
    </row>
    <row r="11" spans="1:12" x14ac:dyDescent="0.25">
      <c r="A11" s="14"/>
      <c r="B11" s="14" t="s">
        <v>65</v>
      </c>
      <c r="C11" s="14"/>
      <c r="D11" s="99">
        <v>326745998</v>
      </c>
      <c r="E11" s="99"/>
    </row>
    <row r="12" spans="1:12" x14ac:dyDescent="0.25">
      <c r="A12" s="14"/>
      <c r="B12" s="14" t="s">
        <v>66</v>
      </c>
      <c r="C12" s="14"/>
      <c r="D12" s="84">
        <v>102012961</v>
      </c>
      <c r="E12" s="84"/>
    </row>
    <row r="13" spans="1:12" ht="15.75" thickBot="1" x14ac:dyDescent="0.3">
      <c r="A13" s="14"/>
      <c r="B13" s="14" t="s">
        <v>67</v>
      </c>
      <c r="C13" s="14"/>
      <c r="D13" s="100">
        <v>9052325</v>
      </c>
      <c r="E13" s="84"/>
    </row>
    <row r="14" spans="1:12" ht="15.75" x14ac:dyDescent="0.25">
      <c r="A14" s="22" t="s">
        <v>36</v>
      </c>
      <c r="B14" s="14"/>
      <c r="C14" s="14"/>
      <c r="D14" s="82">
        <f>SUM(D10:D13)</f>
        <v>437811284</v>
      </c>
      <c r="E14" s="82"/>
    </row>
    <row r="15" spans="1:12" x14ac:dyDescent="0.25">
      <c r="A15" s="14"/>
      <c r="B15" s="14" t="s">
        <v>11</v>
      </c>
      <c r="C15" s="14"/>
      <c r="D15" s="80"/>
      <c r="E15" s="80"/>
    </row>
    <row r="16" spans="1:12" ht="15.75" x14ac:dyDescent="0.25">
      <c r="A16" s="22" t="s">
        <v>51</v>
      </c>
      <c r="B16" s="14"/>
      <c r="C16" s="14"/>
      <c r="D16" s="80"/>
      <c r="E16" s="80"/>
    </row>
    <row r="17" spans="1:6" x14ac:dyDescent="0.25">
      <c r="A17" s="14"/>
      <c r="B17" s="14" t="s">
        <v>68</v>
      </c>
      <c r="C17" s="14"/>
      <c r="D17" s="84">
        <v>319167916</v>
      </c>
      <c r="E17" s="80"/>
    </row>
    <row r="18" spans="1:6" x14ac:dyDescent="0.25">
      <c r="A18" s="14"/>
      <c r="B18" s="19" t="s">
        <v>69</v>
      </c>
      <c r="C18" s="14"/>
      <c r="D18" s="84">
        <v>9955319</v>
      </c>
      <c r="E18" s="80"/>
    </row>
    <row r="19" spans="1:6" x14ac:dyDescent="0.25">
      <c r="A19" s="14"/>
      <c r="B19" s="14" t="s">
        <v>70</v>
      </c>
      <c r="C19" s="14"/>
      <c r="D19" s="84">
        <v>9524054</v>
      </c>
      <c r="E19" s="80"/>
    </row>
    <row r="20" spans="1:6" hidden="1" x14ac:dyDescent="0.25">
      <c r="A20" s="14"/>
      <c r="B20" s="14" t="s">
        <v>33</v>
      </c>
      <c r="C20" s="14"/>
      <c r="D20" s="80">
        <v>0</v>
      </c>
      <c r="E20" s="80"/>
    </row>
    <row r="21" spans="1:6" ht="15.75" thickBot="1" x14ac:dyDescent="0.3">
      <c r="A21" s="14"/>
      <c r="B21" s="19" t="s">
        <v>71</v>
      </c>
      <c r="C21" s="14"/>
      <c r="D21" s="81">
        <v>96511823</v>
      </c>
      <c r="E21" s="80"/>
      <c r="F21" s="6"/>
    </row>
    <row r="22" spans="1:6" ht="15.75" x14ac:dyDescent="0.25">
      <c r="A22" s="22" t="s">
        <v>37</v>
      </c>
      <c r="B22" s="14"/>
      <c r="C22" s="14"/>
      <c r="D22" s="98">
        <f>SUM(D17:D21)</f>
        <v>435159112</v>
      </c>
      <c r="E22" s="83"/>
    </row>
    <row r="23" spans="1:6" x14ac:dyDescent="0.25">
      <c r="A23" s="23"/>
      <c r="B23" s="14"/>
      <c r="C23" s="14"/>
      <c r="D23" s="84"/>
      <c r="E23" s="84"/>
    </row>
    <row r="24" spans="1:6" x14ac:dyDescent="0.25">
      <c r="A24" s="14"/>
      <c r="B24" s="14"/>
      <c r="C24" s="14"/>
      <c r="D24" s="80"/>
      <c r="E24" s="80"/>
    </row>
    <row r="25" spans="1:6" ht="16.5" thickBot="1" x14ac:dyDescent="0.3">
      <c r="A25" s="22" t="s">
        <v>42</v>
      </c>
      <c r="B25" s="14"/>
      <c r="C25" s="14"/>
      <c r="D25" s="85">
        <f>+D14-D22</f>
        <v>2652172</v>
      </c>
      <c r="E25" s="83"/>
    </row>
    <row r="26" spans="1:6" ht="15.75" thickTop="1" x14ac:dyDescent="0.25">
      <c r="A26" s="69"/>
      <c r="B26" s="14"/>
      <c r="C26" s="14"/>
      <c r="D26" s="79"/>
      <c r="E26" s="79"/>
    </row>
    <row r="27" spans="1:6" hidden="1" x14ac:dyDescent="0.25">
      <c r="A27" s="23" t="s">
        <v>34</v>
      </c>
      <c r="B27" s="14"/>
      <c r="C27" s="14"/>
      <c r="D27" s="79"/>
      <c r="E27" s="79"/>
    </row>
    <row r="28" spans="1:6" hidden="1" x14ac:dyDescent="0.25">
      <c r="A28" s="69"/>
      <c r="B28" s="14" t="s">
        <v>38</v>
      </c>
      <c r="C28" s="14"/>
      <c r="D28" s="79">
        <v>0</v>
      </c>
      <c r="E28" s="79"/>
    </row>
    <row r="29" spans="1:6" hidden="1" x14ac:dyDescent="0.25">
      <c r="A29" s="14"/>
      <c r="B29" s="14" t="s">
        <v>35</v>
      </c>
      <c r="C29" s="14"/>
      <c r="D29" s="79">
        <v>0</v>
      </c>
      <c r="E29" s="79"/>
    </row>
    <row r="30" spans="1:6" hidden="1" x14ac:dyDescent="0.25">
      <c r="A30" s="69"/>
      <c r="B30" s="14"/>
      <c r="C30" s="14"/>
      <c r="D30" s="86">
        <f>SUM(D28:D29)</f>
        <v>0</v>
      </c>
      <c r="E30" s="86"/>
    </row>
    <row r="31" spans="1:6" hidden="1" x14ac:dyDescent="0.25">
      <c r="A31" s="69"/>
      <c r="B31" s="14"/>
      <c r="C31" s="14"/>
      <c r="D31" s="79"/>
      <c r="E31" s="79"/>
    </row>
    <row r="32" spans="1:6" x14ac:dyDescent="0.25">
      <c r="A32" s="14"/>
      <c r="B32" s="14"/>
      <c r="C32" s="14"/>
      <c r="D32" s="79"/>
      <c r="E32" s="79"/>
    </row>
    <row r="37" spans="2:5" x14ac:dyDescent="0.25">
      <c r="B37" s="7"/>
    </row>
    <row r="38" spans="2:5" x14ac:dyDescent="0.25">
      <c r="B38" s="13" t="s">
        <v>88</v>
      </c>
      <c r="C38" s="11"/>
      <c r="D38" s="88"/>
      <c r="E38" s="95"/>
    </row>
    <row r="39" spans="2:5" x14ac:dyDescent="0.2">
      <c r="B39" s="108" t="s">
        <v>89</v>
      </c>
      <c r="C39" s="108"/>
      <c r="D39" s="108"/>
      <c r="E39" s="75"/>
    </row>
    <row r="40" spans="2:5" x14ac:dyDescent="0.25">
      <c r="B40" s="7"/>
    </row>
    <row r="41" spans="2:5" x14ac:dyDescent="0.25">
      <c r="B41" s="7"/>
    </row>
    <row r="42" spans="2:5" x14ac:dyDescent="0.2">
      <c r="B42" s="9"/>
    </row>
    <row r="43" spans="2:5" x14ac:dyDescent="0.2">
      <c r="B43" s="10"/>
    </row>
    <row r="44" spans="2:5" x14ac:dyDescent="0.2">
      <c r="B44" s="8" t="s">
        <v>77</v>
      </c>
      <c r="D44" s="89" t="s">
        <v>78</v>
      </c>
      <c r="E44" s="96"/>
    </row>
    <row r="45" spans="2:5" x14ac:dyDescent="0.2">
      <c r="B45" s="8" t="s">
        <v>48</v>
      </c>
      <c r="D45" s="90" t="s">
        <v>79</v>
      </c>
      <c r="E45" s="93"/>
    </row>
    <row r="46" spans="2:5" x14ac:dyDescent="0.25">
      <c r="B46" s="7"/>
    </row>
    <row r="52" spans="1:1" s="91" customFormat="1" ht="15" customHeight="1" x14ac:dyDescent="0.25">
      <c r="A52" s="91">
        <f>+'ESF - Situación Financiera'!A53</f>
        <v>0</v>
      </c>
    </row>
  </sheetData>
  <mergeCells count="3">
    <mergeCell ref="B39:D39"/>
    <mergeCell ref="A2:D2"/>
    <mergeCell ref="A4:D4"/>
  </mergeCells>
  <printOptions horizontalCentered="1"/>
  <pageMargins left="0" right="0.35433070866141736" top="0.82677165354330717" bottom="0.35433070866141736" header="0.31496062992125984" footer="0.31496062992125984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ESF - Situación Financiera</vt:lpstr>
      <vt:lpstr> ERF-Rendimiento Financiero</vt:lpstr>
      <vt:lpstr>' ERF-Rendimiento Financiero'!Print_Area</vt:lpstr>
      <vt:lpstr>'ESF - Situación Financiera'!Print_Area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Antonio Casanovas Díaz</cp:lastModifiedBy>
  <cp:lastPrinted>2022-08-18T14:27:52Z</cp:lastPrinted>
  <dcterms:created xsi:type="dcterms:W3CDTF">2018-05-02T13:48:18Z</dcterms:created>
  <dcterms:modified xsi:type="dcterms:W3CDTF">2022-08-18T17:34:50Z</dcterms:modified>
</cp:coreProperties>
</file>