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casanovas\Desktop\PAGINA WEB\2021\ARCHIVOS SUBÍDOS\AGOSTO\"/>
    </mc:Choice>
  </mc:AlternateContent>
  <bookViews>
    <workbookView xWindow="0" yWindow="0" windowWidth="20490" windowHeight="7155"/>
  </bookViews>
  <sheets>
    <sheet name="P2 Presupuesto Aprobado-Ejec " sheetId="2" r:id="rId1"/>
  </sheets>
  <definedNames>
    <definedName name="_xlnm.Print_Area" localSheetId="0">'P2 Presupuesto Aprobado-Ejec '!$A$1:$R$87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2" l="1"/>
  <c r="M77" i="2"/>
  <c r="M74" i="2"/>
  <c r="M69" i="2"/>
  <c r="M66" i="2"/>
  <c r="M61" i="2"/>
  <c r="M51" i="2"/>
  <c r="M82" i="2" s="1"/>
  <c r="M44" i="2"/>
  <c r="M35" i="2"/>
  <c r="M25" i="2"/>
  <c r="M15" i="2"/>
  <c r="M9" i="2"/>
  <c r="L44" i="2" l="1"/>
  <c r="R43" i="2"/>
  <c r="L35" i="2"/>
  <c r="R28" i="2"/>
  <c r="R29" i="2"/>
  <c r="R30" i="2"/>
  <c r="R31" i="2"/>
  <c r="R32" i="2"/>
  <c r="R33" i="2"/>
  <c r="R34" i="2"/>
  <c r="R36" i="2"/>
  <c r="R37" i="2"/>
  <c r="R38" i="2"/>
  <c r="R39" i="2"/>
  <c r="R40" i="2"/>
  <c r="R41" i="2"/>
  <c r="R42" i="2"/>
  <c r="R45" i="2"/>
  <c r="R46" i="2"/>
  <c r="R47" i="2"/>
  <c r="R48" i="2"/>
  <c r="R49" i="2"/>
  <c r="R50" i="2"/>
  <c r="R52" i="2"/>
  <c r="R53" i="2"/>
  <c r="R54" i="2"/>
  <c r="R55" i="2"/>
  <c r="R56" i="2"/>
  <c r="R57" i="2"/>
  <c r="R58" i="2"/>
  <c r="R59" i="2"/>
  <c r="R60" i="2"/>
  <c r="R62" i="2"/>
  <c r="R63" i="2"/>
  <c r="R64" i="2"/>
  <c r="R65" i="2"/>
  <c r="R67" i="2"/>
  <c r="R68" i="2"/>
  <c r="R70" i="2"/>
  <c r="R71" i="2"/>
  <c r="R72" i="2"/>
  <c r="R75" i="2"/>
  <c r="R76" i="2"/>
  <c r="R78" i="2"/>
  <c r="R79" i="2"/>
  <c r="R81" i="2"/>
  <c r="R80" i="2" s="1"/>
  <c r="R11" i="2"/>
  <c r="R12" i="2"/>
  <c r="R13" i="2"/>
  <c r="R14" i="2"/>
  <c r="R16" i="2"/>
  <c r="R17" i="2"/>
  <c r="R18" i="2"/>
  <c r="R19" i="2"/>
  <c r="R20" i="2"/>
  <c r="R22" i="2"/>
  <c r="R23" i="2"/>
  <c r="R26" i="2"/>
  <c r="R27" i="2"/>
  <c r="R10" i="2"/>
  <c r="K44" i="2"/>
  <c r="G15" i="2"/>
  <c r="H9" i="2"/>
  <c r="H15" i="2"/>
  <c r="H25" i="2"/>
  <c r="J9" i="2"/>
  <c r="F15" i="2"/>
  <c r="L9" i="2"/>
  <c r="K15" i="2"/>
  <c r="I9" i="2"/>
  <c r="G9" i="2"/>
  <c r="F77" i="2"/>
  <c r="F9" i="2"/>
  <c r="F74" i="2"/>
  <c r="E80" i="2"/>
  <c r="F80" i="2"/>
  <c r="G80" i="2"/>
  <c r="H80" i="2"/>
  <c r="I80" i="2"/>
  <c r="J80" i="2"/>
  <c r="K80" i="2"/>
  <c r="L80" i="2"/>
  <c r="D80" i="2"/>
  <c r="E74" i="2"/>
  <c r="G74" i="2"/>
  <c r="H74" i="2"/>
  <c r="I74" i="2"/>
  <c r="J74" i="2"/>
  <c r="K74" i="2"/>
  <c r="L74" i="2"/>
  <c r="D74" i="2"/>
  <c r="E77" i="2"/>
  <c r="G77" i="2"/>
  <c r="H77" i="2"/>
  <c r="I77" i="2"/>
  <c r="J77" i="2"/>
  <c r="K77" i="2"/>
  <c r="L77" i="2"/>
  <c r="D77" i="2"/>
  <c r="G44" i="2"/>
  <c r="H44" i="2"/>
  <c r="I44" i="2"/>
  <c r="J44" i="2"/>
  <c r="F44" i="2"/>
  <c r="G69" i="2"/>
  <c r="H69" i="2"/>
  <c r="I69" i="2"/>
  <c r="J69" i="2"/>
  <c r="K69" i="2"/>
  <c r="L69" i="2"/>
  <c r="F69" i="2"/>
  <c r="G66" i="2"/>
  <c r="H66" i="2"/>
  <c r="I66" i="2"/>
  <c r="J66" i="2"/>
  <c r="K66" i="2"/>
  <c r="L66" i="2"/>
  <c r="F66" i="2"/>
  <c r="G61" i="2"/>
  <c r="H61" i="2"/>
  <c r="I61" i="2"/>
  <c r="J61" i="2"/>
  <c r="K61" i="2"/>
  <c r="L61" i="2"/>
  <c r="F61" i="2"/>
  <c r="F51" i="2"/>
  <c r="G35" i="2"/>
  <c r="F35" i="2"/>
  <c r="F25" i="2"/>
  <c r="L25" i="2"/>
  <c r="K25" i="2"/>
  <c r="K51" i="2"/>
  <c r="L51" i="2"/>
  <c r="J51" i="2"/>
  <c r="H35" i="2"/>
  <c r="I35" i="2"/>
  <c r="K35" i="2"/>
  <c r="K9" i="2"/>
  <c r="J35" i="2"/>
  <c r="J25" i="2"/>
  <c r="J24" i="2"/>
  <c r="R24" i="2" s="1"/>
  <c r="J21" i="2"/>
  <c r="R21" i="2" s="1"/>
  <c r="I51" i="2"/>
  <c r="I25" i="2"/>
  <c r="I15" i="2"/>
  <c r="H51" i="2"/>
  <c r="G51" i="2"/>
  <c r="G25" i="2"/>
  <c r="R77" i="2" l="1"/>
  <c r="R74" i="2"/>
  <c r="R69" i="2"/>
  <c r="R61" i="2"/>
  <c r="R9" i="2"/>
  <c r="R35" i="2"/>
  <c r="R25" i="2"/>
  <c r="R51" i="2"/>
  <c r="R66" i="2"/>
  <c r="R44" i="2"/>
  <c r="R15" i="2"/>
  <c r="J15" i="2"/>
  <c r="J82" i="2" s="1"/>
  <c r="L15" i="2"/>
  <c r="L82" i="2" s="1"/>
  <c r="K82" i="2"/>
  <c r="G82" i="2"/>
  <c r="I82" i="2"/>
  <c r="F82" i="2"/>
  <c r="H82" i="2"/>
  <c r="R82" i="2" l="1"/>
  <c r="D69" i="2"/>
  <c r="D66" i="2"/>
  <c r="D61" i="2"/>
  <c r="D51" i="2"/>
  <c r="D44" i="2"/>
  <c r="D35" i="2"/>
  <c r="D25" i="2"/>
  <c r="D15" i="2"/>
  <c r="D9" i="2"/>
</calcChain>
</file>

<file path=xl/sharedStrings.xml><?xml version="1.0" encoding="utf-8"?>
<sst xmlns="http://schemas.openxmlformats.org/spreadsheetml/2006/main" count="102" uniqueCount="102">
  <si>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</si>
  <si>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</si>
  <si>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</si>
  <si>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</si>
  <si>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</si>
  <si>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</si>
  <si>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</si>
  <si>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</si>
  <si>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</si>
  <si>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</si>
  <si>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</si>
  <si>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</si>
  <si>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</si>
  <si>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</si>
  <si>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</si>
  <si>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</si>
  <si>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</si>
  <si>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</si>
  <si>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</si>
  <si>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</si>
  <si>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</si>
  <si>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</si>
  <si>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</si>
  <si>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</si>
  <si>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</si>
  <si>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</si>
  <si>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</si>
  <si>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</si>
  <si>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</si>
  <si>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</si>
  <si>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</si>
  <si>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</si>
  <si>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</si>
  <si>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</si>
  <si>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</si>
  <si>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</si>
  <si>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</si>
  <si>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</si>
  <si>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</si>
  <si>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</si>
  <si>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</si>
  <si>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</si>
  <si>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</si>
  <si>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</si>
  <si>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</si>
  <si>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</si>
  <si>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</si>
  <si>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</si>
  <si>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</si>
  <si>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</si>
  <si>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</si>
  <si>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</si>
  <si>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</si>
  <si>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</si>
  <si>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</si>
  <si>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</si>
  <si>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</si>
  <si>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</si>
  <si>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</si>
  <si>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</si>
  <si>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</si>
  <si>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</si>
  <si>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</si>
  <si>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</si>
  <si>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</si>
  <si>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</si>
  <si>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</si>
  <si>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</si>
  <si>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</si>
  <si>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</si>
  <si>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</si>
  <si>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</si>
  <si>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</si>
  <si>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</si>
  <si>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</si>
  <si>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</si>
  <si>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</si>
  <si>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</si>
  <si>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</si>
  <si>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</si>
  <si>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</si>
  <si>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</si>
  <si>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</si>
  <si>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</si>
  <si>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</si>
  <si>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</si>
  <si>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</si>
  <si>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</si>
  <si>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</si>
  <si>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</si>
  <si>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</si>
  <si>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</si>
  <si>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</si>
  <si>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</si>
  <si>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Superintendencia del Mercado de Valores</t>
  </si>
  <si>
    <t>Año 2021</t>
  </si>
  <si>
    <r>
      <rPr>
        <b/>
        <sz val="11"/>
        <color theme="1"/>
        <rFont val="Calibri"/>
        <family val="2"/>
        <scheme val="minor"/>
      </rPr>
      <t>Preparado por:</t>
    </r>
    <r>
      <rPr>
        <sz val="11"/>
        <color theme="1"/>
        <rFont val="Calibri"/>
        <family val="2"/>
        <scheme val="minor"/>
      </rPr>
      <t>_____________________________</t>
    </r>
  </si>
  <si>
    <r>
      <rPr>
        <b/>
        <sz val="11"/>
        <color theme="1"/>
        <rFont val="Calibri"/>
        <family val="2"/>
        <scheme val="minor"/>
      </rPr>
      <t>Revisado por:_</t>
    </r>
    <r>
      <rPr>
        <sz val="11"/>
        <color theme="1"/>
        <rFont val="Calibri"/>
        <family val="2"/>
        <scheme val="minor"/>
      </rPr>
      <t>____________________________</t>
    </r>
  </si>
  <si>
    <t xml:space="preserve">                                       Windrys Sánchez Féliz</t>
  </si>
  <si>
    <r>
      <t xml:space="preserve">                                       </t>
    </r>
    <r>
      <rPr>
        <b/>
        <sz val="11"/>
        <color theme="1"/>
        <rFont val="Calibri"/>
        <family val="2"/>
        <scheme val="minor"/>
      </rPr>
      <t xml:space="preserve">     Jairo Daniel Epinal</t>
    </r>
  </si>
  <si>
    <r>
      <t xml:space="preserve">                             </t>
    </r>
    <r>
      <rPr>
        <b/>
        <sz val="11"/>
        <color theme="1"/>
        <rFont val="Calibri"/>
        <family val="2"/>
        <scheme val="minor"/>
      </rPr>
      <t xml:space="preserve">       Enc. Sección Presupuesto</t>
    </r>
  </si>
  <si>
    <r>
      <t xml:space="preserve">                 </t>
    </r>
    <r>
      <rPr>
        <b/>
        <sz val="11"/>
        <color theme="1"/>
        <rFont val="Calibri"/>
        <family val="2"/>
        <scheme val="minor"/>
      </rPr>
      <t xml:space="preserve">                Dir. Administrativo y Financiero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</si>
</sst>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165" fontId="0" fillId="0" borderId="0" xfId="0" applyNumberFormat="1" applyAlignment="1">
      <alignment vertical="center" wrapText="1"/>
    </xf>
    <xf numFmtId="43" fontId="3" fillId="0" borderId="0" xfId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1" applyNumberFormat="1" applyFont="1"/>
    <xf numFmtId="165" fontId="0" fillId="0" borderId="0" xfId="1" applyNumberFormat="1" applyFont="1"/>
    <xf numFmtId="43" fontId="3" fillId="0" borderId="0" xfId="1" applyFont="1"/>
    <xf numFmtId="165" fontId="0" fillId="0" borderId="0" xfId="0" applyNumberFormat="1"/>
    <xf numFmtId="165" fontId="3" fillId="0" borderId="0" xfId="0" applyNumberFormat="1" applyFont="1"/>
    <xf numFmtId="0" fontId="3" fillId="0" borderId="0" xfId="0" applyFont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165" fontId="2" fillId="2" borderId="2" xfId="0" applyNumberFormat="1" applyFont="1" applyFill="1" applyBorder="1"/>
    <xf numFmtId="164" fontId="2" fillId="2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85725</xdr:rowOff>
    </xdr:from>
    <xdr:to>
      <xdr:col>2</xdr:col>
      <xdr:colOff>1552575</xdr:colOff>
      <xdr:row>4</xdr:row>
      <xdr:rowOff>181880</xdr:rowOff>
    </xdr:to>
    <xdr:pic>
      <xdr:nvPicPr>
        <xdr:cNvPr id="5" name="Imagen 4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85725"/>
          <a:ext cx="1504950" cy="962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761999</xdr:colOff>
      <xdr:row>0</xdr:row>
      <xdr:rowOff>95250</xdr:rowOff>
    </xdr:from>
    <xdr:to>
      <xdr:col>17</xdr:col>
      <xdr:colOff>1333500</xdr:colOff>
      <xdr:row>5</xdr:row>
      <xdr:rowOff>905</xdr:rowOff>
    </xdr:to>
    <xdr:pic>
      <xdr:nvPicPr>
        <xdr:cNvPr id="7" name="Imagen 6" descr="LOGO VERTI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3999" y="841375"/>
          <a:ext cx="1333501" cy="985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87"/>
  <sheetViews>
    <sheetView showGridLines="0" tabSelected="1" topLeftCell="A54" zoomScaleNormal="100" workbookViewId="0">
      <selection activeCell="C51" sqref="C51:R87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8.140625" customWidth="1"/>
    <col min="6" max="7" width="11.42578125" customWidth="1"/>
    <col min="13" max="13" width="11.42578125" customWidth="1"/>
    <col min="14" max="14" width="15.5703125" hidden="1" customWidth="1"/>
    <col min="15" max="15" width="11.5703125" hidden="1" customWidth="1"/>
    <col min="16" max="16" width="15.85546875" hidden="1" customWidth="1"/>
    <col min="17" max="17" width="14.140625" hidden="1" customWidth="1"/>
    <col min="18" max="18" width="20.5703125" bestFit="1" customWidth="1"/>
  </cols>
  <sheetData>
    <row r="1" spans="3:19" ht="21" customHeight="1" x14ac:dyDescent="0.25">
      <c r="C1" s="25" t="s">
        <v>94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3:19" ht="15.75" x14ac:dyDescent="0.25">
      <c r="C2" s="30" t="s">
        <v>95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3:19" ht="15.75" customHeight="1" x14ac:dyDescent="0.25">
      <c r="C3" s="32" t="s">
        <v>91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3:19" ht="15.75" customHeight="1" x14ac:dyDescent="0.25">
      <c r="C4" s="21" t="s">
        <v>76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6" spans="3:19" ht="25.5" customHeight="1" x14ac:dyDescent="0.25">
      <c r="C6" s="27" t="s">
        <v>66</v>
      </c>
      <c r="D6" s="28" t="s">
        <v>93</v>
      </c>
      <c r="E6" s="28" t="s">
        <v>92</v>
      </c>
      <c r="F6" s="22" t="s">
        <v>90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3:19" x14ac:dyDescent="0.25">
      <c r="C7" s="27"/>
      <c r="D7" s="29"/>
      <c r="E7" s="29"/>
      <c r="F7" s="9" t="s">
        <v>78</v>
      </c>
      <c r="G7" s="9" t="s">
        <v>79</v>
      </c>
      <c r="H7" s="9" t="s">
        <v>80</v>
      </c>
      <c r="I7" s="9" t="s">
        <v>81</v>
      </c>
      <c r="J7" s="10" t="s">
        <v>82</v>
      </c>
      <c r="K7" s="9" t="s">
        <v>83</v>
      </c>
      <c r="L7" s="10" t="s">
        <v>84</v>
      </c>
      <c r="M7" s="9" t="s">
        <v>85</v>
      </c>
      <c r="N7" s="9" t="s">
        <v>86</v>
      </c>
      <c r="O7" s="9" t="s">
        <v>87</v>
      </c>
      <c r="P7" s="9" t="s">
        <v>88</v>
      </c>
      <c r="Q7" s="10" t="s">
        <v>89</v>
      </c>
      <c r="R7" s="9" t="s">
        <v>77</v>
      </c>
    </row>
    <row r="8" spans="3:19" x14ac:dyDescent="0.25">
      <c r="C8" s="1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9" x14ac:dyDescent="0.25">
      <c r="C9" s="3" t="s">
        <v>1</v>
      </c>
      <c r="D9" s="13">
        <f>SUM(D10:D14)</f>
        <v>427091318</v>
      </c>
      <c r="E9" s="4"/>
      <c r="F9" s="15">
        <f>SUM(F10:F14)</f>
        <v>28330137.650000002</v>
      </c>
      <c r="G9" s="15">
        <f>SUM(G10:G14)</f>
        <v>28640395.079999998</v>
      </c>
      <c r="H9" s="15">
        <f t="shared" ref="H9:M9" si="0">SUM(H10:H14)</f>
        <v>27719976</v>
      </c>
      <c r="I9" s="15">
        <f t="shared" si="0"/>
        <v>30683591.370000001</v>
      </c>
      <c r="J9" s="15">
        <f>SUM(J10:J14)</f>
        <v>56223648</v>
      </c>
      <c r="K9" s="15">
        <f t="shared" si="0"/>
        <v>31613840.670000002</v>
      </c>
      <c r="L9" s="15">
        <f t="shared" si="0"/>
        <v>57307920.890000001</v>
      </c>
      <c r="M9" s="15">
        <f t="shared" si="0"/>
        <v>32020191</v>
      </c>
      <c r="R9" s="19">
        <f>SUM(R10:R14)</f>
        <v>292539700.66000003</v>
      </c>
    </row>
    <row r="10" spans="3:19" x14ac:dyDescent="0.25">
      <c r="C10" s="5" t="s">
        <v>2</v>
      </c>
      <c r="D10" s="12">
        <v>306868764</v>
      </c>
      <c r="E10" s="6"/>
      <c r="F10" s="16">
        <v>24312447</v>
      </c>
      <c r="G10" s="16">
        <v>24117926</v>
      </c>
      <c r="H10" s="16">
        <v>24726377</v>
      </c>
      <c r="I10" s="16">
        <v>26305884</v>
      </c>
      <c r="J10" s="16">
        <v>24251743</v>
      </c>
      <c r="K10" s="16">
        <v>26542418</v>
      </c>
      <c r="L10" s="16">
        <v>26615813</v>
      </c>
      <c r="M10" s="16">
        <v>25452268</v>
      </c>
      <c r="R10" s="18">
        <f>SUM(F10:Q10)</f>
        <v>202324876</v>
      </c>
    </row>
    <row r="11" spans="3:19" x14ac:dyDescent="0.25">
      <c r="C11" s="5" t="s">
        <v>3</v>
      </c>
      <c r="D11" s="12">
        <v>13435000</v>
      </c>
      <c r="E11" s="6"/>
      <c r="F11" s="16">
        <v>1015920</v>
      </c>
      <c r="G11" s="16">
        <v>1563235</v>
      </c>
      <c r="H11" s="16">
        <v>359745</v>
      </c>
      <c r="I11" s="16">
        <v>989964</v>
      </c>
      <c r="J11" s="16">
        <v>2355777</v>
      </c>
      <c r="K11" s="16">
        <v>1260353</v>
      </c>
      <c r="L11" s="16">
        <v>963257</v>
      </c>
      <c r="M11" s="16">
        <v>3057029</v>
      </c>
      <c r="R11" s="18">
        <f t="shared" ref="R11:R72" si="1">SUM(F11:Q11)</f>
        <v>11565280</v>
      </c>
    </row>
    <row r="12" spans="3:19" x14ac:dyDescent="0.25">
      <c r="C12" s="5" t="s">
        <v>4</v>
      </c>
      <c r="D12" s="12">
        <v>3543340</v>
      </c>
      <c r="E12" s="6"/>
      <c r="F12" s="16">
        <v>327950</v>
      </c>
      <c r="G12" s="16">
        <v>259350</v>
      </c>
      <c r="H12" s="16">
        <v>0</v>
      </c>
      <c r="I12" s="16">
        <v>283950</v>
      </c>
      <c r="J12" s="16">
        <v>276950</v>
      </c>
      <c r="K12" s="16">
        <v>313750</v>
      </c>
      <c r="L12" s="16">
        <v>402550</v>
      </c>
      <c r="M12" s="16">
        <v>318500</v>
      </c>
      <c r="R12" s="18">
        <f t="shared" si="1"/>
        <v>2183000</v>
      </c>
      <c r="S12" s="11"/>
    </row>
    <row r="13" spans="3:19" x14ac:dyDescent="0.25">
      <c r="C13" s="5" t="s">
        <v>5</v>
      </c>
      <c r="D13" s="12">
        <v>71000000</v>
      </c>
      <c r="E13" s="6"/>
      <c r="F13" s="16">
        <v>127242.67</v>
      </c>
      <c r="G13" s="16">
        <v>133586</v>
      </c>
      <c r="H13" s="16">
        <v>0</v>
      </c>
      <c r="I13" s="16">
        <v>149957.5</v>
      </c>
      <c r="J13" s="16">
        <v>26332760</v>
      </c>
      <c r="K13" s="16">
        <v>511550</v>
      </c>
      <c r="L13" s="16">
        <v>26294939</v>
      </c>
      <c r="M13" s="16">
        <v>0</v>
      </c>
      <c r="R13" s="18">
        <f t="shared" si="1"/>
        <v>53550035.170000002</v>
      </c>
    </row>
    <row r="14" spans="3:19" x14ac:dyDescent="0.25">
      <c r="C14" s="5" t="s">
        <v>6</v>
      </c>
      <c r="D14" s="12">
        <v>32244214</v>
      </c>
      <c r="E14" s="6"/>
      <c r="F14" s="16">
        <v>2546577.98</v>
      </c>
      <c r="G14" s="16">
        <v>2566298.08</v>
      </c>
      <c r="H14" s="16">
        <v>2633854</v>
      </c>
      <c r="I14" s="16">
        <v>2953835.87</v>
      </c>
      <c r="J14" s="16">
        <v>3006418</v>
      </c>
      <c r="K14" s="16">
        <v>2985769.67</v>
      </c>
      <c r="L14" s="16">
        <v>3031361.8899999997</v>
      </c>
      <c r="M14" s="16">
        <v>3192394</v>
      </c>
      <c r="R14" s="18">
        <f t="shared" si="1"/>
        <v>22916509.489999998</v>
      </c>
    </row>
    <row r="15" spans="3:19" x14ac:dyDescent="0.25">
      <c r="C15" s="3" t="s">
        <v>7</v>
      </c>
      <c r="D15" s="14">
        <f>SUM(D16:D24)</f>
        <v>163588237</v>
      </c>
      <c r="E15" s="4"/>
      <c r="F15" s="15">
        <f>SUM(F16:F24)</f>
        <v>14488366.420000002</v>
      </c>
      <c r="G15" s="15">
        <f t="shared" ref="G15:M15" si="2">SUM(G16:G24)</f>
        <v>9869249.4100000001</v>
      </c>
      <c r="H15" s="15">
        <f t="shared" si="2"/>
        <v>7062594</v>
      </c>
      <c r="I15" s="15">
        <f t="shared" si="2"/>
        <v>6728749.2299999995</v>
      </c>
      <c r="J15" s="15">
        <f>SUM(J16:J24)</f>
        <v>7743551.3800000008</v>
      </c>
      <c r="K15" s="15">
        <f t="shared" si="2"/>
        <v>6839189.7800000003</v>
      </c>
      <c r="L15" s="15">
        <f t="shared" si="2"/>
        <v>6119357.3300000001</v>
      </c>
      <c r="M15" s="15">
        <f t="shared" si="2"/>
        <v>10137153</v>
      </c>
      <c r="R15" s="19">
        <f>SUM(R16:R24)</f>
        <v>68988210.549999997</v>
      </c>
    </row>
    <row r="16" spans="3:19" x14ac:dyDescent="0.25">
      <c r="C16" s="5" t="s">
        <v>8</v>
      </c>
      <c r="D16" s="12">
        <v>14584737</v>
      </c>
      <c r="E16" s="6"/>
      <c r="F16" s="16">
        <v>1330485.45</v>
      </c>
      <c r="G16" s="16">
        <v>1358063.34</v>
      </c>
      <c r="H16" s="16">
        <v>894978</v>
      </c>
      <c r="I16" s="16">
        <v>1586166.15</v>
      </c>
      <c r="J16" s="16">
        <v>1405192</v>
      </c>
      <c r="K16" s="16">
        <v>1528429.78</v>
      </c>
      <c r="L16" s="16">
        <v>1559315.68</v>
      </c>
      <c r="M16" s="16">
        <v>1531300</v>
      </c>
      <c r="R16" s="18">
        <f t="shared" si="1"/>
        <v>11193930.4</v>
      </c>
    </row>
    <row r="17" spans="3:18" x14ac:dyDescent="0.25">
      <c r="C17" s="5" t="s">
        <v>9</v>
      </c>
      <c r="D17" s="12">
        <v>18650000</v>
      </c>
      <c r="E17" s="6"/>
      <c r="F17" s="16">
        <v>0</v>
      </c>
      <c r="G17" s="16">
        <v>0</v>
      </c>
      <c r="H17" s="16">
        <v>15548</v>
      </c>
      <c r="I17" s="16">
        <v>50261.5</v>
      </c>
      <c r="J17" s="16">
        <v>164256</v>
      </c>
      <c r="K17" s="16">
        <v>31681</v>
      </c>
      <c r="L17" s="16">
        <v>289349.08</v>
      </c>
      <c r="M17" s="16">
        <v>805847</v>
      </c>
      <c r="R17" s="18">
        <f t="shared" si="1"/>
        <v>1356942.58</v>
      </c>
    </row>
    <row r="18" spans="3:18" x14ac:dyDescent="0.25">
      <c r="C18" s="5" t="s">
        <v>10</v>
      </c>
      <c r="D18" s="12">
        <v>3400000</v>
      </c>
      <c r="E18" s="6"/>
      <c r="F18" s="16">
        <v>400</v>
      </c>
      <c r="G18" s="16">
        <v>400</v>
      </c>
      <c r="H18" s="16">
        <v>800</v>
      </c>
      <c r="I18" s="16">
        <v>400</v>
      </c>
      <c r="J18" s="16">
        <v>106329</v>
      </c>
      <c r="K18" s="16">
        <v>0</v>
      </c>
      <c r="L18" s="16">
        <v>0</v>
      </c>
      <c r="M18" s="16">
        <v>0</v>
      </c>
      <c r="R18" s="18">
        <f t="shared" si="1"/>
        <v>108329</v>
      </c>
    </row>
    <row r="19" spans="3:18" x14ac:dyDescent="0.25">
      <c r="C19" s="5" t="s">
        <v>11</v>
      </c>
      <c r="D19" s="12">
        <v>1581000</v>
      </c>
      <c r="E19" s="6"/>
      <c r="F19" s="16">
        <v>0</v>
      </c>
      <c r="G19" s="16">
        <v>0</v>
      </c>
      <c r="H19" s="16">
        <v>60</v>
      </c>
      <c r="I19" s="16">
        <v>0</v>
      </c>
      <c r="J19" s="16">
        <v>25523.78</v>
      </c>
      <c r="K19" s="16">
        <v>450</v>
      </c>
      <c r="L19" s="16">
        <v>3969.3</v>
      </c>
      <c r="M19" s="16">
        <v>7176</v>
      </c>
      <c r="R19" s="18">
        <f t="shared" si="1"/>
        <v>37179.08</v>
      </c>
    </row>
    <row r="20" spans="3:18" x14ac:dyDescent="0.25">
      <c r="C20" s="5" t="s">
        <v>12</v>
      </c>
      <c r="D20" s="12">
        <v>1400000</v>
      </c>
      <c r="E20" s="6"/>
      <c r="F20" s="16">
        <v>72111.11</v>
      </c>
      <c r="G20" s="16">
        <v>120933.61</v>
      </c>
      <c r="H20" s="16">
        <v>588229</v>
      </c>
      <c r="I20" s="16">
        <v>439091.1</v>
      </c>
      <c r="J20" s="16">
        <v>129193.61</v>
      </c>
      <c r="K20" s="16">
        <v>72111.11</v>
      </c>
      <c r="L20" s="16">
        <v>79253.009999999995</v>
      </c>
      <c r="M20" s="16">
        <v>72111</v>
      </c>
      <c r="R20" s="18">
        <f t="shared" si="1"/>
        <v>1573033.55</v>
      </c>
    </row>
    <row r="21" spans="3:18" x14ac:dyDescent="0.25">
      <c r="C21" s="5" t="s">
        <v>13</v>
      </c>
      <c r="D21" s="12">
        <v>48200000</v>
      </c>
      <c r="E21" s="6"/>
      <c r="F21" s="16">
        <v>3405389</v>
      </c>
      <c r="G21" s="16">
        <v>3387753.33</v>
      </c>
      <c r="H21" s="16">
        <v>3344349</v>
      </c>
      <c r="I21" s="16">
        <v>3383158.53</v>
      </c>
      <c r="J21" s="16">
        <f>3574693.16</f>
        <v>3574693.16</v>
      </c>
      <c r="K21" s="16">
        <v>3605551.04</v>
      </c>
      <c r="L21" s="16">
        <v>3614738.32</v>
      </c>
      <c r="M21" s="16">
        <v>6376795</v>
      </c>
      <c r="R21" s="18">
        <f t="shared" si="1"/>
        <v>30692427.379999999</v>
      </c>
    </row>
    <row r="22" spans="3:18" x14ac:dyDescent="0.25">
      <c r="C22" s="5" t="s">
        <v>14</v>
      </c>
      <c r="D22" s="12">
        <v>4860000</v>
      </c>
      <c r="E22" s="6"/>
      <c r="F22" s="16">
        <v>25172.86</v>
      </c>
      <c r="G22" s="16">
        <v>148364.13</v>
      </c>
      <c r="H22" s="16">
        <v>14354</v>
      </c>
      <c r="I22" s="16">
        <v>119634.23</v>
      </c>
      <c r="J22" s="16">
        <v>66336</v>
      </c>
      <c r="K22" s="16">
        <v>15180.11</v>
      </c>
      <c r="L22" s="16">
        <v>40646.65</v>
      </c>
      <c r="M22" s="16">
        <v>96395</v>
      </c>
      <c r="R22" s="18">
        <f t="shared" si="1"/>
        <v>526082.98</v>
      </c>
    </row>
    <row r="23" spans="3:18" x14ac:dyDescent="0.25">
      <c r="C23" s="5" t="s">
        <v>15</v>
      </c>
      <c r="D23" s="12">
        <v>66812500</v>
      </c>
      <c r="E23" s="6"/>
      <c r="F23" s="16">
        <v>9654808</v>
      </c>
      <c r="G23" s="16">
        <v>4689833</v>
      </c>
      <c r="H23" s="16">
        <v>2082548</v>
      </c>
      <c r="I23" s="16">
        <v>1062838.8400000001</v>
      </c>
      <c r="J23" s="16">
        <v>1996679.15</v>
      </c>
      <c r="K23" s="16">
        <v>1501102.0899999999</v>
      </c>
      <c r="L23" s="16">
        <v>408079.08999999997</v>
      </c>
      <c r="M23" s="16">
        <v>1247529</v>
      </c>
      <c r="R23" s="18">
        <f t="shared" si="1"/>
        <v>22643417.169999998</v>
      </c>
    </row>
    <row r="24" spans="3:18" x14ac:dyDescent="0.25">
      <c r="C24" s="5" t="s">
        <v>16</v>
      </c>
      <c r="D24" s="12">
        <v>4100000</v>
      </c>
      <c r="E24" s="6"/>
      <c r="F24" s="16">
        <v>0</v>
      </c>
      <c r="G24" s="16">
        <v>163902</v>
      </c>
      <c r="H24" s="16">
        <v>121728</v>
      </c>
      <c r="I24" s="16">
        <v>87198.88</v>
      </c>
      <c r="J24" s="16">
        <f>275348.68</f>
        <v>275348.68</v>
      </c>
      <c r="K24" s="16">
        <v>84684.65</v>
      </c>
      <c r="L24" s="16">
        <v>124006.2</v>
      </c>
      <c r="M24" s="16">
        <v>0</v>
      </c>
      <c r="R24" s="18">
        <f t="shared" si="1"/>
        <v>856868.41</v>
      </c>
    </row>
    <row r="25" spans="3:18" x14ac:dyDescent="0.25">
      <c r="C25" s="3" t="s">
        <v>17</v>
      </c>
      <c r="D25" s="14">
        <f>SUM(D26:D34)</f>
        <v>17145000</v>
      </c>
      <c r="E25" s="4"/>
      <c r="F25" s="15">
        <f>SUM(F26:F34)</f>
        <v>416255</v>
      </c>
      <c r="G25" s="15">
        <f t="shared" ref="G25:J25" si="3">SUM(G26:G34)</f>
        <v>1350297.59</v>
      </c>
      <c r="H25" s="15">
        <f t="shared" si="3"/>
        <v>624327</v>
      </c>
      <c r="I25" s="15">
        <f t="shared" si="3"/>
        <v>938520.88</v>
      </c>
      <c r="J25" s="15">
        <f t="shared" si="3"/>
        <v>973220.4800000001</v>
      </c>
      <c r="K25" s="15">
        <f>SUM(K26:K34)</f>
        <v>1305252.71</v>
      </c>
      <c r="L25" s="15">
        <f>SUM(L26:L34)</f>
        <v>585092.48</v>
      </c>
      <c r="M25" s="15">
        <f>SUM(M26:M34)</f>
        <v>784844</v>
      </c>
      <c r="R25" s="19">
        <f>SUM(R26:R34)</f>
        <v>6977810.1400000006</v>
      </c>
    </row>
    <row r="26" spans="3:18" x14ac:dyDescent="0.25">
      <c r="C26" s="5" t="s">
        <v>18</v>
      </c>
      <c r="D26" s="12">
        <v>925000</v>
      </c>
      <c r="E26" s="6"/>
      <c r="F26" s="16">
        <v>86760</v>
      </c>
      <c r="G26" s="16">
        <v>51174</v>
      </c>
      <c r="H26" s="16">
        <v>119734</v>
      </c>
      <c r="I26" s="16">
        <v>64984</v>
      </c>
      <c r="J26" s="16">
        <v>57598</v>
      </c>
      <c r="K26" s="16">
        <v>46701</v>
      </c>
      <c r="L26" s="16">
        <v>81063</v>
      </c>
      <c r="M26" s="16">
        <v>211095</v>
      </c>
      <c r="R26" s="18">
        <f t="shared" si="1"/>
        <v>719109</v>
      </c>
    </row>
    <row r="27" spans="3:18" x14ac:dyDescent="0.25">
      <c r="C27" s="5" t="s">
        <v>19</v>
      </c>
      <c r="D27" s="12">
        <v>1150000</v>
      </c>
      <c r="E27" s="6"/>
      <c r="F27" s="16">
        <v>0</v>
      </c>
      <c r="G27" s="16">
        <v>300459.5</v>
      </c>
      <c r="H27" s="16">
        <v>0</v>
      </c>
      <c r="I27" s="16">
        <v>7670</v>
      </c>
      <c r="J27" s="16">
        <v>0</v>
      </c>
      <c r="K27" s="16">
        <v>107777.86</v>
      </c>
      <c r="L27" s="16">
        <v>0</v>
      </c>
      <c r="M27" s="16">
        <v>0</v>
      </c>
      <c r="R27" s="18">
        <f t="shared" si="1"/>
        <v>415907.36</v>
      </c>
    </row>
    <row r="28" spans="3:18" x14ac:dyDescent="0.25">
      <c r="C28" s="5" t="s">
        <v>20</v>
      </c>
      <c r="D28" s="12">
        <v>1475000</v>
      </c>
      <c r="E28" s="6"/>
      <c r="F28" s="16">
        <v>1004</v>
      </c>
      <c r="G28" s="16">
        <v>254832.89</v>
      </c>
      <c r="H28" s="16">
        <v>73750</v>
      </c>
      <c r="I28" s="16">
        <v>336949</v>
      </c>
      <c r="J28" s="16">
        <v>261715.79</v>
      </c>
      <c r="K28" s="16">
        <v>5525</v>
      </c>
      <c r="L28" s="16">
        <v>0</v>
      </c>
      <c r="M28" s="16">
        <v>58590</v>
      </c>
      <c r="R28" s="18">
        <f t="shared" si="1"/>
        <v>992366.68</v>
      </c>
    </row>
    <row r="29" spans="3:18" x14ac:dyDescent="0.25">
      <c r="C29" s="5" t="s">
        <v>21</v>
      </c>
      <c r="D29" s="12">
        <v>800000</v>
      </c>
      <c r="E29" s="6"/>
      <c r="F29" s="16">
        <v>0</v>
      </c>
      <c r="G29" s="16">
        <v>37625</v>
      </c>
      <c r="H29" s="16">
        <v>0</v>
      </c>
      <c r="I29" s="16">
        <v>3482</v>
      </c>
      <c r="J29" s="16">
        <v>75097.5</v>
      </c>
      <c r="K29" s="16">
        <v>0</v>
      </c>
      <c r="L29" s="16">
        <v>2247</v>
      </c>
      <c r="M29" s="16">
        <v>0</v>
      </c>
      <c r="R29" s="18">
        <f t="shared" si="1"/>
        <v>118451.5</v>
      </c>
    </row>
    <row r="30" spans="3:18" x14ac:dyDescent="0.25">
      <c r="C30" s="5" t="s">
        <v>22</v>
      </c>
      <c r="D30" s="12">
        <v>950000</v>
      </c>
      <c r="E30" s="6"/>
      <c r="F30" s="16">
        <v>7587</v>
      </c>
      <c r="G30" s="16">
        <v>81910.100000000006</v>
      </c>
      <c r="H30" s="16">
        <v>7052</v>
      </c>
      <c r="I30" s="16">
        <v>76525.350000000006</v>
      </c>
      <c r="J30" s="16">
        <v>92637</v>
      </c>
      <c r="K30" s="16">
        <v>163819</v>
      </c>
      <c r="L30" s="16">
        <v>456</v>
      </c>
      <c r="M30" s="16">
        <v>1014</v>
      </c>
      <c r="R30" s="18">
        <f t="shared" si="1"/>
        <v>431000.45</v>
      </c>
    </row>
    <row r="31" spans="3:18" x14ac:dyDescent="0.25">
      <c r="C31" s="5" t="s">
        <v>23</v>
      </c>
      <c r="D31" s="12">
        <v>120000</v>
      </c>
      <c r="E31" s="6"/>
      <c r="F31" s="16">
        <v>3463</v>
      </c>
      <c r="G31" s="16">
        <v>4770</v>
      </c>
      <c r="H31" s="16">
        <v>8251</v>
      </c>
      <c r="I31" s="16">
        <v>7502</v>
      </c>
      <c r="J31" s="16">
        <v>1447</v>
      </c>
      <c r="K31" s="16">
        <v>20688.97</v>
      </c>
      <c r="L31" s="16">
        <v>11860.48</v>
      </c>
      <c r="M31" s="16">
        <v>4123</v>
      </c>
      <c r="R31" s="18">
        <f t="shared" si="1"/>
        <v>62105.45</v>
      </c>
    </row>
    <row r="32" spans="3:18" x14ac:dyDescent="0.25">
      <c r="C32" s="5" t="s">
        <v>24</v>
      </c>
      <c r="D32" s="12">
        <v>6000000</v>
      </c>
      <c r="E32" s="6"/>
      <c r="F32" s="16">
        <v>312000</v>
      </c>
      <c r="G32" s="16">
        <v>459860.56</v>
      </c>
      <c r="H32" s="16">
        <v>389082</v>
      </c>
      <c r="I32" s="16">
        <v>410579</v>
      </c>
      <c r="J32" s="16">
        <v>416770.81</v>
      </c>
      <c r="K32" s="16">
        <v>415902</v>
      </c>
      <c r="L32" s="16">
        <v>447513</v>
      </c>
      <c r="M32" s="16">
        <v>452015</v>
      </c>
      <c r="R32" s="18">
        <f t="shared" si="1"/>
        <v>3303722.37</v>
      </c>
    </row>
    <row r="33" spans="3:18" x14ac:dyDescent="0.25">
      <c r="C33" s="5" t="s">
        <v>25</v>
      </c>
      <c r="D33" s="12">
        <v>0</v>
      </c>
      <c r="E33" s="6"/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R33" s="18">
        <f t="shared" si="1"/>
        <v>0</v>
      </c>
    </row>
    <row r="34" spans="3:18" x14ac:dyDescent="0.25">
      <c r="C34" s="5" t="s">
        <v>26</v>
      </c>
      <c r="D34" s="12">
        <v>5725000</v>
      </c>
      <c r="E34" s="6"/>
      <c r="F34" s="16">
        <v>5441</v>
      </c>
      <c r="G34" s="16">
        <v>159665.54</v>
      </c>
      <c r="H34" s="16">
        <v>26458</v>
      </c>
      <c r="I34" s="16">
        <v>30829.53</v>
      </c>
      <c r="J34" s="16">
        <v>67954.38</v>
      </c>
      <c r="K34" s="16">
        <v>544838.88</v>
      </c>
      <c r="L34" s="16">
        <v>41953</v>
      </c>
      <c r="M34" s="16">
        <v>58007</v>
      </c>
      <c r="R34" s="18">
        <f t="shared" si="1"/>
        <v>935147.33000000007</v>
      </c>
    </row>
    <row r="35" spans="3:18" x14ac:dyDescent="0.25">
      <c r="C35" s="3" t="s">
        <v>27</v>
      </c>
      <c r="D35" s="14">
        <f>SUM(D36:D43)</f>
        <v>8750000</v>
      </c>
      <c r="E35" s="4"/>
      <c r="F35" s="15">
        <f>SUM(F36:F43)</f>
        <v>195580.75</v>
      </c>
      <c r="G35" s="15">
        <f>SUM(G36:G43)</f>
        <v>395882.32</v>
      </c>
      <c r="H35" s="15">
        <f t="shared" ref="H35:I35" si="4">SUM(H36:H43)</f>
        <v>33740</v>
      </c>
      <c r="I35" s="15">
        <f t="shared" si="4"/>
        <v>363926.63</v>
      </c>
      <c r="J35" s="15">
        <f>SUM(J36:J43)</f>
        <v>185727</v>
      </c>
      <c r="K35" s="15">
        <f t="shared" ref="K35" si="5">SUM(K36:K43)</f>
        <v>1693184</v>
      </c>
      <c r="L35" s="15">
        <f>SUM(L36:L43)</f>
        <v>2099534</v>
      </c>
      <c r="M35" s="15">
        <f>SUM(M36:M43)</f>
        <v>2775341</v>
      </c>
      <c r="R35" s="19">
        <f>SUM(R36:R43)</f>
        <v>7742915.7000000002</v>
      </c>
    </row>
    <row r="36" spans="3:18" x14ac:dyDescent="0.25">
      <c r="C36" s="5" t="s">
        <v>28</v>
      </c>
      <c r="D36" s="12">
        <v>7488530</v>
      </c>
      <c r="E36" s="6"/>
      <c r="F36" s="16">
        <v>195580.75</v>
      </c>
      <c r="G36" s="16">
        <v>395882.32</v>
      </c>
      <c r="H36" s="16">
        <v>33740</v>
      </c>
      <c r="I36" s="16">
        <v>363926.63</v>
      </c>
      <c r="J36" s="16">
        <v>185727</v>
      </c>
      <c r="K36" s="16">
        <v>1693184</v>
      </c>
      <c r="L36" s="16">
        <v>338064</v>
      </c>
      <c r="M36" s="16">
        <v>2775341</v>
      </c>
      <c r="R36" s="18">
        <f t="shared" si="1"/>
        <v>5981445.7000000002</v>
      </c>
    </row>
    <row r="37" spans="3:18" x14ac:dyDescent="0.25">
      <c r="C37" s="5" t="s">
        <v>29</v>
      </c>
      <c r="D37" s="12">
        <v>0</v>
      </c>
      <c r="E37" s="6"/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500000</v>
      </c>
      <c r="M37" s="16">
        <v>0</v>
      </c>
      <c r="R37" s="18">
        <f t="shared" si="1"/>
        <v>500000</v>
      </c>
    </row>
    <row r="38" spans="3:18" x14ac:dyDescent="0.25">
      <c r="C38" s="5" t="s">
        <v>30</v>
      </c>
      <c r="D38" s="12">
        <v>0</v>
      </c>
      <c r="E38" s="6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R38" s="18">
        <f t="shared" si="1"/>
        <v>0</v>
      </c>
    </row>
    <row r="39" spans="3:18" x14ac:dyDescent="0.25">
      <c r="C39" s="5" t="s">
        <v>31</v>
      </c>
      <c r="D39" s="12">
        <v>0</v>
      </c>
      <c r="E39" s="6"/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R39" s="18">
        <f t="shared" si="1"/>
        <v>0</v>
      </c>
    </row>
    <row r="40" spans="3:18" x14ac:dyDescent="0.25">
      <c r="C40" s="5" t="s">
        <v>32</v>
      </c>
      <c r="D40" s="12">
        <v>0</v>
      </c>
      <c r="E40" s="6"/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R40" s="18">
        <f t="shared" si="1"/>
        <v>0</v>
      </c>
    </row>
    <row r="41" spans="3:18" x14ac:dyDescent="0.25">
      <c r="C41" s="5" t="s">
        <v>33</v>
      </c>
      <c r="D41" s="12">
        <v>0</v>
      </c>
      <c r="E41" s="6"/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R41" s="18">
        <f t="shared" si="1"/>
        <v>0</v>
      </c>
    </row>
    <row r="42" spans="3:18" x14ac:dyDescent="0.25">
      <c r="C42" s="5" t="s">
        <v>34</v>
      </c>
      <c r="D42" s="12">
        <v>1261470</v>
      </c>
      <c r="E42" s="6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1261470</v>
      </c>
      <c r="M42" s="16">
        <v>0</v>
      </c>
      <c r="R42" s="18">
        <f t="shared" si="1"/>
        <v>1261470</v>
      </c>
    </row>
    <row r="43" spans="3:18" x14ac:dyDescent="0.25">
      <c r="C43" s="5" t="s">
        <v>35</v>
      </c>
      <c r="D43" s="12">
        <v>0</v>
      </c>
      <c r="E43" s="6"/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R43" s="18">
        <f>SUM(F43:Q43)</f>
        <v>0</v>
      </c>
    </row>
    <row r="44" spans="3:18" x14ac:dyDescent="0.25">
      <c r="C44" s="3" t="s">
        <v>36</v>
      </c>
      <c r="D44" s="14">
        <f>SUM(D45:D50)</f>
        <v>0</v>
      </c>
      <c r="E44" s="4"/>
      <c r="F44" s="17">
        <f>SUM(F45:F50)</f>
        <v>0</v>
      </c>
      <c r="G44" s="17">
        <f t="shared" ref="G44:K44" si="6">SUM(G45:G50)</f>
        <v>0</v>
      </c>
      <c r="H44" s="17">
        <f t="shared" si="6"/>
        <v>0</v>
      </c>
      <c r="I44" s="17">
        <f t="shared" si="6"/>
        <v>0</v>
      </c>
      <c r="J44" s="17">
        <f t="shared" si="6"/>
        <v>0</v>
      </c>
      <c r="K44" s="17">
        <f t="shared" si="6"/>
        <v>0</v>
      </c>
      <c r="L44" s="17">
        <f>SUM(L45:L50)</f>
        <v>0</v>
      </c>
      <c r="M44" s="17">
        <f>SUM(M45:M50)</f>
        <v>0</v>
      </c>
      <c r="R44" s="17">
        <f>SUM(R45:R50)</f>
        <v>0</v>
      </c>
    </row>
    <row r="45" spans="3:18" x14ac:dyDescent="0.25">
      <c r="C45" s="5" t="s">
        <v>37</v>
      </c>
      <c r="D45" s="12">
        <v>0</v>
      </c>
      <c r="E45" s="6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R45" s="18">
        <f t="shared" si="1"/>
        <v>0</v>
      </c>
    </row>
    <row r="46" spans="3:18" x14ac:dyDescent="0.25">
      <c r="C46" s="5" t="s">
        <v>38</v>
      </c>
      <c r="D46" s="12">
        <v>0</v>
      </c>
      <c r="E46" s="6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R46" s="18">
        <f t="shared" si="1"/>
        <v>0</v>
      </c>
    </row>
    <row r="47" spans="3:18" x14ac:dyDescent="0.25">
      <c r="C47" s="5" t="s">
        <v>39</v>
      </c>
      <c r="D47" s="12">
        <v>0</v>
      </c>
      <c r="E47" s="6"/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R47" s="18">
        <f t="shared" si="1"/>
        <v>0</v>
      </c>
    </row>
    <row r="48" spans="3:18" x14ac:dyDescent="0.25">
      <c r="C48" s="5" t="s">
        <v>40</v>
      </c>
      <c r="D48" s="12">
        <v>0</v>
      </c>
      <c r="E48" s="6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R48" s="18">
        <f t="shared" si="1"/>
        <v>0</v>
      </c>
    </row>
    <row r="49" spans="3:18" x14ac:dyDescent="0.25">
      <c r="C49" s="5" t="s">
        <v>41</v>
      </c>
      <c r="D49" s="12">
        <v>0</v>
      </c>
      <c r="E49" s="6"/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R49" s="18">
        <f t="shared" si="1"/>
        <v>0</v>
      </c>
    </row>
    <row r="50" spans="3:18" x14ac:dyDescent="0.25">
      <c r="C50" s="5" t="s">
        <v>42</v>
      </c>
      <c r="D50" s="12">
        <v>0</v>
      </c>
      <c r="E50" s="6"/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R50" s="18">
        <f t="shared" si="1"/>
        <v>0</v>
      </c>
    </row>
    <row r="51" spans="3:18" x14ac:dyDescent="0.25">
      <c r="C51" s="3" t="s">
        <v>43</v>
      </c>
      <c r="D51" s="14">
        <f>SUM(D52:D60)</f>
        <v>32049959</v>
      </c>
      <c r="E51" s="4"/>
      <c r="F51" s="15">
        <f>SUM(F52:F60)</f>
        <v>221124.33</v>
      </c>
      <c r="G51" s="15">
        <f t="shared" ref="G51:M51" si="7">SUM(G52:G60)</f>
        <v>256031.84</v>
      </c>
      <c r="H51" s="15">
        <f t="shared" si="7"/>
        <v>263219</v>
      </c>
      <c r="I51" s="15">
        <f t="shared" si="7"/>
        <v>221766.84</v>
      </c>
      <c r="J51" s="15">
        <f t="shared" si="7"/>
        <v>137315.47999999998</v>
      </c>
      <c r="K51" s="15">
        <f t="shared" si="7"/>
        <v>896470.79</v>
      </c>
      <c r="L51" s="15">
        <f t="shared" si="7"/>
        <v>488620.98</v>
      </c>
      <c r="M51" s="15">
        <f t="shared" si="7"/>
        <v>2995</v>
      </c>
      <c r="R51" s="15">
        <f t="shared" ref="R51" si="8">SUM(R52:R60)</f>
        <v>2487544.2599999998</v>
      </c>
    </row>
    <row r="52" spans="3:18" x14ac:dyDescent="0.25">
      <c r="C52" s="5" t="s">
        <v>44</v>
      </c>
      <c r="D52" s="12">
        <v>8700000</v>
      </c>
      <c r="E52" s="6"/>
      <c r="F52" s="16">
        <v>0</v>
      </c>
      <c r="G52" s="16">
        <v>0</v>
      </c>
      <c r="H52" s="16">
        <v>263219</v>
      </c>
      <c r="I52" s="16">
        <v>28036.799999999999</v>
      </c>
      <c r="J52" s="16">
        <v>137315.47999999998</v>
      </c>
      <c r="K52" s="16">
        <v>408310.87</v>
      </c>
      <c r="L52" s="16">
        <v>165502.07999999999</v>
      </c>
      <c r="M52" s="16">
        <v>2995</v>
      </c>
      <c r="R52" s="18">
        <f t="shared" si="1"/>
        <v>1005379.2299999999</v>
      </c>
    </row>
    <row r="53" spans="3:18" x14ac:dyDescent="0.25">
      <c r="C53" s="5" t="s">
        <v>45</v>
      </c>
      <c r="D53" s="12">
        <v>0</v>
      </c>
      <c r="E53" s="6"/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10813.94</v>
      </c>
      <c r="L53" s="16">
        <v>159995</v>
      </c>
      <c r="M53" s="16">
        <v>0</v>
      </c>
      <c r="R53" s="18">
        <f t="shared" si="1"/>
        <v>170808.94</v>
      </c>
    </row>
    <row r="54" spans="3:18" x14ac:dyDescent="0.25">
      <c r="C54" s="5" t="s">
        <v>46</v>
      </c>
      <c r="D54" s="12">
        <v>0</v>
      </c>
      <c r="E54" s="6"/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R54" s="18">
        <f t="shared" si="1"/>
        <v>0</v>
      </c>
    </row>
    <row r="55" spans="3:18" x14ac:dyDescent="0.25">
      <c r="C55" s="5" t="s">
        <v>47</v>
      </c>
      <c r="D55" s="12">
        <v>100000</v>
      </c>
      <c r="E55" s="6"/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R55" s="18">
        <f t="shared" si="1"/>
        <v>0</v>
      </c>
    </row>
    <row r="56" spans="3:18" x14ac:dyDescent="0.25">
      <c r="C56" s="5" t="s">
        <v>48</v>
      </c>
      <c r="D56" s="12">
        <v>7449959</v>
      </c>
      <c r="E56" s="6"/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119000</v>
      </c>
      <c r="L56" s="16">
        <v>0</v>
      </c>
      <c r="M56" s="16">
        <v>0</v>
      </c>
      <c r="R56" s="18">
        <f t="shared" si="1"/>
        <v>119000</v>
      </c>
    </row>
    <row r="57" spans="3:18" x14ac:dyDescent="0.25">
      <c r="C57" s="5" t="s">
        <v>49</v>
      </c>
      <c r="D57" s="12">
        <v>0</v>
      </c>
      <c r="E57" s="6"/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R57" s="18">
        <f t="shared" si="1"/>
        <v>0</v>
      </c>
    </row>
    <row r="58" spans="3:18" x14ac:dyDescent="0.25">
      <c r="C58" s="5" t="s">
        <v>50</v>
      </c>
      <c r="D58" s="12">
        <v>0</v>
      </c>
      <c r="E58" s="6"/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R58" s="18">
        <f t="shared" si="1"/>
        <v>0</v>
      </c>
    </row>
    <row r="59" spans="3:18" x14ac:dyDescent="0.25">
      <c r="C59" s="5" t="s">
        <v>51</v>
      </c>
      <c r="D59" s="12">
        <v>15800000</v>
      </c>
      <c r="E59" s="6"/>
      <c r="F59" s="16">
        <v>221124.33</v>
      </c>
      <c r="G59" s="16">
        <v>256031.84</v>
      </c>
      <c r="H59" s="16">
        <v>0</v>
      </c>
      <c r="I59" s="16">
        <v>193730.04</v>
      </c>
      <c r="J59" s="16">
        <v>0</v>
      </c>
      <c r="K59" s="16">
        <v>358345.98000000004</v>
      </c>
      <c r="L59" s="16">
        <v>163123.9</v>
      </c>
      <c r="M59" s="16">
        <v>0</v>
      </c>
      <c r="R59" s="18">
        <f t="shared" si="1"/>
        <v>1192356.0899999999</v>
      </c>
    </row>
    <row r="60" spans="3:18" x14ac:dyDescent="0.25">
      <c r="C60" s="5" t="s">
        <v>52</v>
      </c>
      <c r="D60" s="12">
        <v>0</v>
      </c>
      <c r="E60" s="6"/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R60" s="18">
        <f t="shared" si="1"/>
        <v>0</v>
      </c>
    </row>
    <row r="61" spans="3:18" x14ac:dyDescent="0.25">
      <c r="C61" s="3" t="s">
        <v>53</v>
      </c>
      <c r="D61" s="14">
        <f>SUM(D62:D65)</f>
        <v>0</v>
      </c>
      <c r="E61" s="4"/>
      <c r="F61" s="15">
        <f>SUM(F62:F65)</f>
        <v>0</v>
      </c>
      <c r="G61" s="15">
        <f t="shared" ref="G61:M61" si="9">SUM(G62:G65)</f>
        <v>0</v>
      </c>
      <c r="H61" s="15">
        <f t="shared" si="9"/>
        <v>0</v>
      </c>
      <c r="I61" s="15">
        <f t="shared" si="9"/>
        <v>0</v>
      </c>
      <c r="J61" s="15">
        <f t="shared" si="9"/>
        <v>0</v>
      </c>
      <c r="K61" s="15">
        <f t="shared" si="9"/>
        <v>0</v>
      </c>
      <c r="L61" s="15">
        <f t="shared" si="9"/>
        <v>0</v>
      </c>
      <c r="M61" s="15">
        <f t="shared" si="9"/>
        <v>0</v>
      </c>
      <c r="R61" s="15">
        <f t="shared" ref="R61" si="10">SUM(R62:R65)</f>
        <v>0</v>
      </c>
    </row>
    <row r="62" spans="3:18" x14ac:dyDescent="0.25">
      <c r="C62" s="5" t="s">
        <v>54</v>
      </c>
      <c r="D62" s="12">
        <v>0</v>
      </c>
      <c r="E62" s="6"/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R62" s="18">
        <f t="shared" si="1"/>
        <v>0</v>
      </c>
    </row>
    <row r="63" spans="3:18" x14ac:dyDescent="0.25">
      <c r="C63" s="5" t="s">
        <v>55</v>
      </c>
      <c r="D63" s="12">
        <v>0</v>
      </c>
      <c r="E63" s="6"/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R63" s="18">
        <f t="shared" si="1"/>
        <v>0</v>
      </c>
    </row>
    <row r="64" spans="3:18" x14ac:dyDescent="0.25">
      <c r="C64" s="5" t="s">
        <v>56</v>
      </c>
      <c r="D64" s="12">
        <v>0</v>
      </c>
      <c r="E64" s="6"/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R64" s="18">
        <f t="shared" si="1"/>
        <v>0</v>
      </c>
    </row>
    <row r="65" spans="3:18" x14ac:dyDescent="0.25">
      <c r="C65" s="5" t="s">
        <v>57</v>
      </c>
      <c r="D65" s="12">
        <v>0</v>
      </c>
      <c r="E65" s="6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R65" s="18">
        <f t="shared" si="1"/>
        <v>0</v>
      </c>
    </row>
    <row r="66" spans="3:18" x14ac:dyDescent="0.25">
      <c r="C66" s="3" t="s">
        <v>58</v>
      </c>
      <c r="D66" s="14">
        <f>SUM(D67:D68)</f>
        <v>0</v>
      </c>
      <c r="E66" s="4"/>
      <c r="F66" s="15">
        <f>SUM(F67:F68)</f>
        <v>0</v>
      </c>
      <c r="G66" s="15">
        <f t="shared" ref="G66:M66" si="11">SUM(G67:G68)</f>
        <v>0</v>
      </c>
      <c r="H66" s="15">
        <f t="shared" si="11"/>
        <v>0</v>
      </c>
      <c r="I66" s="15">
        <f t="shared" si="11"/>
        <v>0</v>
      </c>
      <c r="J66" s="15">
        <f t="shared" si="11"/>
        <v>0</v>
      </c>
      <c r="K66" s="15">
        <f t="shared" si="11"/>
        <v>0</v>
      </c>
      <c r="L66" s="15">
        <f t="shared" si="11"/>
        <v>0</v>
      </c>
      <c r="M66" s="15">
        <f t="shared" si="11"/>
        <v>0</v>
      </c>
      <c r="R66" s="15">
        <f t="shared" ref="R66" si="12">SUM(R67:R68)</f>
        <v>0</v>
      </c>
    </row>
    <row r="67" spans="3:18" x14ac:dyDescent="0.25">
      <c r="C67" s="5" t="s">
        <v>59</v>
      </c>
      <c r="D67" s="12">
        <v>0</v>
      </c>
      <c r="E67" s="6"/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R67" s="18">
        <f t="shared" si="1"/>
        <v>0</v>
      </c>
    </row>
    <row r="68" spans="3:18" x14ac:dyDescent="0.25">
      <c r="C68" s="5" t="s">
        <v>60</v>
      </c>
      <c r="D68" s="12">
        <v>0</v>
      </c>
      <c r="E68" s="6"/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R68" s="18">
        <f t="shared" si="1"/>
        <v>0</v>
      </c>
    </row>
    <row r="69" spans="3:18" x14ac:dyDescent="0.25">
      <c r="C69" s="3" t="s">
        <v>61</v>
      </c>
      <c r="D69" s="14">
        <f>SUM(D70:D72)</f>
        <v>0</v>
      </c>
      <c r="E69" s="4"/>
      <c r="F69" s="15">
        <f>SUM(F70:F72)</f>
        <v>0</v>
      </c>
      <c r="G69" s="15">
        <f t="shared" ref="G69:M69" si="13">SUM(G70:G72)</f>
        <v>0</v>
      </c>
      <c r="H69" s="15">
        <f t="shared" si="13"/>
        <v>0</v>
      </c>
      <c r="I69" s="15">
        <f t="shared" si="13"/>
        <v>0</v>
      </c>
      <c r="J69" s="15">
        <f t="shared" si="13"/>
        <v>0</v>
      </c>
      <c r="K69" s="15">
        <f t="shared" si="13"/>
        <v>0</v>
      </c>
      <c r="L69" s="15">
        <f t="shared" si="13"/>
        <v>0</v>
      </c>
      <c r="M69" s="15">
        <f t="shared" si="13"/>
        <v>0</v>
      </c>
      <c r="R69" s="15">
        <f t="shared" ref="R69" si="14">SUM(R70:R72)</f>
        <v>0</v>
      </c>
    </row>
    <row r="70" spans="3:18" x14ac:dyDescent="0.25">
      <c r="C70" s="5" t="s">
        <v>62</v>
      </c>
      <c r="D70" s="12">
        <v>0</v>
      </c>
      <c r="E70" s="6"/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R70" s="18">
        <f t="shared" si="1"/>
        <v>0</v>
      </c>
    </row>
    <row r="71" spans="3:18" x14ac:dyDescent="0.25">
      <c r="C71" s="5" t="s">
        <v>63</v>
      </c>
      <c r="D71" s="12">
        <v>0</v>
      </c>
      <c r="E71" s="6"/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R71" s="18">
        <f t="shared" si="1"/>
        <v>0</v>
      </c>
    </row>
    <row r="72" spans="3:18" x14ac:dyDescent="0.25">
      <c r="C72" s="5" t="s">
        <v>64</v>
      </c>
      <c r="D72" s="12">
        <v>0</v>
      </c>
      <c r="E72" s="6"/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R72" s="18">
        <f t="shared" si="1"/>
        <v>0</v>
      </c>
    </row>
    <row r="73" spans="3:18" x14ac:dyDescent="0.25">
      <c r="C73" s="1" t="s">
        <v>67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3:18" x14ac:dyDescent="0.25">
      <c r="C74" s="3" t="s">
        <v>68</v>
      </c>
      <c r="D74" s="4">
        <f>SUM(D75:D76)</f>
        <v>0</v>
      </c>
      <c r="E74" s="4">
        <f t="shared" ref="E74:M74" si="15">SUM(E75:E76)</f>
        <v>0</v>
      </c>
      <c r="F74" s="4">
        <f>SUM(F75:F76)</f>
        <v>0</v>
      </c>
      <c r="G74" s="4">
        <f t="shared" si="15"/>
        <v>0</v>
      </c>
      <c r="H74" s="4">
        <f t="shared" si="15"/>
        <v>0</v>
      </c>
      <c r="I74" s="4">
        <f t="shared" si="15"/>
        <v>0</v>
      </c>
      <c r="J74" s="4">
        <f t="shared" si="15"/>
        <v>0</v>
      </c>
      <c r="K74" s="4">
        <f t="shared" si="15"/>
        <v>0</v>
      </c>
      <c r="L74" s="4">
        <f t="shared" si="15"/>
        <v>0</v>
      </c>
      <c r="M74" s="4">
        <f t="shared" si="15"/>
        <v>0</v>
      </c>
      <c r="R74" s="4">
        <f t="shared" ref="R74" si="16">SUM(R75:R76)</f>
        <v>0</v>
      </c>
    </row>
    <row r="75" spans="3:18" x14ac:dyDescent="0.25">
      <c r="C75" s="5" t="s">
        <v>69</v>
      </c>
      <c r="D75" s="6">
        <v>0</v>
      </c>
      <c r="E75" s="6"/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6">
        <v>0</v>
      </c>
      <c r="R75" s="18">
        <f t="shared" ref="R75:R82" si="17">SUM(F75:Q75)</f>
        <v>0</v>
      </c>
    </row>
    <row r="76" spans="3:18" x14ac:dyDescent="0.25">
      <c r="C76" s="5" t="s">
        <v>70</v>
      </c>
      <c r="D76" s="6">
        <v>0</v>
      </c>
      <c r="E76" s="6"/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6">
        <v>0</v>
      </c>
      <c r="R76" s="18">
        <f t="shared" si="17"/>
        <v>0</v>
      </c>
    </row>
    <row r="77" spans="3:18" x14ac:dyDescent="0.25">
      <c r="C77" s="3" t="s">
        <v>71</v>
      </c>
      <c r="D77" s="19">
        <f>SUM(D78:D79)</f>
        <v>0</v>
      </c>
      <c r="E77" s="19">
        <f t="shared" ref="E77:M77" si="18">SUM(E78:E79)</f>
        <v>0</v>
      </c>
      <c r="F77" s="19">
        <f t="shared" si="18"/>
        <v>5684802</v>
      </c>
      <c r="G77" s="19">
        <f t="shared" si="18"/>
        <v>7307456</v>
      </c>
      <c r="H77" s="19">
        <f t="shared" si="18"/>
        <v>0</v>
      </c>
      <c r="I77" s="19">
        <f t="shared" si="18"/>
        <v>4149349</v>
      </c>
      <c r="J77" s="19">
        <f t="shared" si="18"/>
        <v>0</v>
      </c>
      <c r="K77" s="19">
        <f t="shared" si="18"/>
        <v>9784304</v>
      </c>
      <c r="L77" s="19">
        <f t="shared" si="18"/>
        <v>0</v>
      </c>
      <c r="M77" s="19">
        <f t="shared" si="18"/>
        <v>0</v>
      </c>
      <c r="R77" s="19">
        <f t="shared" ref="R77" si="19">SUM(R78:R79)</f>
        <v>26925911</v>
      </c>
    </row>
    <row r="78" spans="3:18" x14ac:dyDescent="0.25">
      <c r="C78" s="5" t="s">
        <v>72</v>
      </c>
      <c r="D78" s="18">
        <v>0</v>
      </c>
      <c r="E78" s="6"/>
      <c r="F78" s="18">
        <v>5684802</v>
      </c>
      <c r="G78" s="18">
        <v>7307456</v>
      </c>
      <c r="H78" s="18">
        <v>0</v>
      </c>
      <c r="I78" s="18">
        <v>4149349</v>
      </c>
      <c r="J78" s="18">
        <v>0</v>
      </c>
      <c r="K78" s="18">
        <v>9784304</v>
      </c>
      <c r="L78" s="18">
        <v>0</v>
      </c>
      <c r="M78" s="18">
        <v>0</v>
      </c>
      <c r="R78" s="18">
        <f t="shared" si="17"/>
        <v>26925911</v>
      </c>
    </row>
    <row r="79" spans="3:18" x14ac:dyDescent="0.25">
      <c r="C79" s="5" t="s">
        <v>73</v>
      </c>
      <c r="D79" s="6">
        <v>0</v>
      </c>
      <c r="E79" s="6"/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R79" s="18">
        <f t="shared" si="17"/>
        <v>0</v>
      </c>
    </row>
    <row r="80" spans="3:18" x14ac:dyDescent="0.25">
      <c r="C80" s="3" t="s">
        <v>74</v>
      </c>
      <c r="D80" s="4">
        <f>D81</f>
        <v>0</v>
      </c>
      <c r="E80" s="4">
        <f t="shared" ref="E80:M80" si="20">E81</f>
        <v>0</v>
      </c>
      <c r="F80" s="4">
        <f t="shared" si="20"/>
        <v>0</v>
      </c>
      <c r="G80" s="4">
        <f t="shared" si="20"/>
        <v>0</v>
      </c>
      <c r="H80" s="4">
        <f t="shared" si="20"/>
        <v>0</v>
      </c>
      <c r="I80" s="4">
        <f t="shared" si="20"/>
        <v>0</v>
      </c>
      <c r="J80" s="4">
        <f t="shared" si="20"/>
        <v>0</v>
      </c>
      <c r="K80" s="4">
        <f t="shared" si="20"/>
        <v>0</v>
      </c>
      <c r="L80" s="4">
        <f t="shared" si="20"/>
        <v>0</v>
      </c>
      <c r="M80" s="4">
        <f t="shared" si="20"/>
        <v>0</v>
      </c>
      <c r="R80" s="4">
        <f t="shared" ref="R80" si="21">R81</f>
        <v>0</v>
      </c>
    </row>
    <row r="81" spans="3:18" x14ac:dyDescent="0.25">
      <c r="C81" s="5" t="s">
        <v>75</v>
      </c>
      <c r="D81" s="6">
        <v>0</v>
      </c>
      <c r="E81" s="6"/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R81" s="18">
        <f t="shared" si="17"/>
        <v>0</v>
      </c>
    </row>
    <row r="82" spans="3:18" x14ac:dyDescent="0.25">
      <c r="C82" s="8" t="s">
        <v>65</v>
      </c>
      <c r="D82" s="7"/>
      <c r="E82" s="7"/>
      <c r="F82" s="33">
        <f>F9+F15+F25+F35+F44+F51+F61+F66+F69+F77</f>
        <v>49336266.150000006</v>
      </c>
      <c r="G82" s="33">
        <f t="shared" ref="G82:L82" si="22">G9+G15+G25+G35+G44+G51+G61+G66+G69+G77</f>
        <v>47819312.240000002</v>
      </c>
      <c r="H82" s="33">
        <f t="shared" si="22"/>
        <v>35703856</v>
      </c>
      <c r="I82" s="33">
        <f t="shared" si="22"/>
        <v>43085903.95000001</v>
      </c>
      <c r="J82" s="33">
        <f t="shared" si="22"/>
        <v>65263462.339999996</v>
      </c>
      <c r="K82" s="33">
        <f t="shared" si="22"/>
        <v>52132241.950000003</v>
      </c>
      <c r="L82" s="33">
        <f t="shared" si="22"/>
        <v>66600525.679999992</v>
      </c>
      <c r="M82" s="33">
        <f>M9+M15+M25+M35+M44+M51+M61+M66+M69+M77</f>
        <v>45720524</v>
      </c>
      <c r="N82" s="34"/>
      <c r="O82" s="34"/>
      <c r="P82" s="34"/>
      <c r="Q82" s="34"/>
      <c r="R82" s="34">
        <f t="shared" si="17"/>
        <v>405662092.31000006</v>
      </c>
    </row>
    <row r="85" spans="3:18" x14ac:dyDescent="0.25">
      <c r="C85" t="s">
        <v>96</v>
      </c>
      <c r="H85" t="s">
        <v>97</v>
      </c>
    </row>
    <row r="86" spans="3:18" x14ac:dyDescent="0.25">
      <c r="C86" s="20" t="s">
        <v>98</v>
      </c>
      <c r="H86" t="s">
        <v>99</v>
      </c>
    </row>
    <row r="87" spans="3:18" x14ac:dyDescent="0.25">
      <c r="C87" t="s">
        <v>100</v>
      </c>
      <c r="H87" t="s">
        <v>101</v>
      </c>
    </row>
  </sheetData>
  <mergeCells count="8">
    <mergeCell ref="C4:R4"/>
    <mergeCell ref="F6:R6"/>
    <mergeCell ref="C1:R1"/>
    <mergeCell ref="C6:C7"/>
    <mergeCell ref="D6:D7"/>
    <mergeCell ref="E6:E7"/>
    <mergeCell ref="C2:R2"/>
    <mergeCell ref="C3:R3"/>
  </mergeCells>
  <printOptions horizontalCentered="1"/>
  <pageMargins left="0.11811023622047245" right="0.11811023622047245" top="0.15748031496062992" bottom="0.15748031496062992" header="0.11811023622047245" footer="0.31496062992125984"/>
  <pageSetup scale="45" orientation="landscape" r:id="rId1"/>
  <rowBreaks count="1" manualBreakCount="1">
    <brk id="6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Antonio Casanovas Díaz</cp:lastModifiedBy>
  <cp:lastPrinted>2021-10-08T14:29:35Z</cp:lastPrinted>
  <dcterms:created xsi:type="dcterms:W3CDTF">2021-07-29T18:58:50Z</dcterms:created>
  <dcterms:modified xsi:type="dcterms:W3CDTF">2021-10-08T14:29:39Z</dcterms:modified>
</cp:coreProperties>
</file>